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fs\ZV\Dezernat6\Grell\MiLoG\MiLoG 2024\"/>
    </mc:Choice>
  </mc:AlternateContent>
  <xr:revisionPtr revIDLastSave="0" documentId="13_ncr:1_{C1123E4A-7B50-48FF-8ADB-738670ED4DA8}" xr6:coauthVersionLast="47" xr6:coauthVersionMax="47" xr10:uidLastSave="{00000000-0000-0000-0000-000000000000}"/>
  <bookViews>
    <workbookView xWindow="15810" yWindow="870" windowWidth="22590" windowHeight="19200" tabRatio="798" xr2:uid="{00000000-000D-0000-FFFF-FFFF00000000}"/>
  </bookViews>
  <sheets>
    <sheet name="Stundennachweis" sheetId="16" r:id="rId1"/>
    <sheet name="Januar" sheetId="1" r:id="rId2"/>
    <sheet name="Februar" sheetId="2" r:id="rId3"/>
    <sheet name="März" sheetId="3" r:id="rId4"/>
    <sheet name="April" sheetId="4" r:id="rId5"/>
    <sheet name="Mai" sheetId="5" r:id="rId6"/>
    <sheet name="Juni" sheetId="6" r:id="rId7"/>
    <sheet name="Juli" sheetId="18" r:id="rId8"/>
    <sheet name="August" sheetId="8" r:id="rId9"/>
    <sheet name="September" sheetId="19" r:id="rId10"/>
    <sheet name="Oktober" sheetId="10" r:id="rId11"/>
    <sheet name="November" sheetId="11" r:id="rId12"/>
    <sheet name="Dezember"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8" i="12" l="1"/>
  <c r="L28" i="12"/>
  <c r="I28" i="12"/>
  <c r="D28" i="12" s="1"/>
  <c r="E28" i="12" s="1"/>
  <c r="O29" i="12"/>
  <c r="L29" i="12"/>
  <c r="I29" i="12"/>
  <c r="D29" i="12" s="1"/>
  <c r="E29" i="12" s="1"/>
  <c r="O36" i="12"/>
  <c r="L36" i="12"/>
  <c r="I36" i="12"/>
  <c r="D36" i="12"/>
  <c r="E36" i="12" s="1"/>
  <c r="O35" i="12"/>
  <c r="L35" i="12"/>
  <c r="I35" i="12"/>
  <c r="I21" i="12"/>
  <c r="L21" i="12"/>
  <c r="O21" i="12"/>
  <c r="I22" i="12"/>
  <c r="L22" i="12"/>
  <c r="O22" i="12"/>
  <c r="I14" i="12"/>
  <c r="D14" i="12" s="1"/>
  <c r="E14" i="12" s="1"/>
  <c r="L14" i="12"/>
  <c r="O14" i="12"/>
  <c r="I15" i="12"/>
  <c r="L15" i="12"/>
  <c r="O15" i="12"/>
  <c r="I7" i="12"/>
  <c r="D7" i="12" s="1"/>
  <c r="L7" i="12"/>
  <c r="O7" i="12"/>
  <c r="I8" i="12"/>
  <c r="L8" i="12"/>
  <c r="D8" i="12" s="1"/>
  <c r="E8" i="12" s="1"/>
  <c r="O8" i="12"/>
  <c r="I30" i="11"/>
  <c r="D30" i="11" s="1"/>
  <c r="E30" i="11" s="1"/>
  <c r="L30" i="11"/>
  <c r="O30" i="11"/>
  <c r="I31" i="11"/>
  <c r="D31" i="11" s="1"/>
  <c r="E31" i="11" s="1"/>
  <c r="L31" i="11"/>
  <c r="O31" i="11"/>
  <c r="I23" i="11"/>
  <c r="D23" i="11" s="1"/>
  <c r="E23" i="11" s="1"/>
  <c r="L23" i="11"/>
  <c r="O23" i="11"/>
  <c r="I24" i="11"/>
  <c r="L24" i="11"/>
  <c r="O24" i="11"/>
  <c r="I16" i="11"/>
  <c r="D16" i="11" s="1"/>
  <c r="L16" i="11"/>
  <c r="O16" i="11"/>
  <c r="I17" i="11"/>
  <c r="D17" i="11" s="1"/>
  <c r="E17" i="11" s="1"/>
  <c r="L17" i="11"/>
  <c r="O17" i="11"/>
  <c r="I9" i="11"/>
  <c r="D9" i="11" s="1"/>
  <c r="L9" i="11"/>
  <c r="O9" i="11"/>
  <c r="I10" i="11"/>
  <c r="L10" i="11"/>
  <c r="D10" i="11" s="1"/>
  <c r="E10" i="11" s="1"/>
  <c r="O10" i="11"/>
  <c r="I33" i="10"/>
  <c r="D33" i="10" s="1"/>
  <c r="E33" i="10" s="1"/>
  <c r="L33" i="10"/>
  <c r="O33" i="10"/>
  <c r="I34" i="10"/>
  <c r="L34" i="10"/>
  <c r="O34" i="10"/>
  <c r="I26" i="10"/>
  <c r="D26" i="10" s="1"/>
  <c r="L26" i="10"/>
  <c r="O26" i="10"/>
  <c r="I27" i="10"/>
  <c r="L27" i="10"/>
  <c r="O27" i="10"/>
  <c r="I19" i="10"/>
  <c r="L19" i="10"/>
  <c r="O19" i="10"/>
  <c r="I20" i="10"/>
  <c r="D20" i="10" s="1"/>
  <c r="E20" i="10" s="1"/>
  <c r="L20" i="10"/>
  <c r="O20" i="10"/>
  <c r="I12" i="10"/>
  <c r="L12" i="10"/>
  <c r="O12" i="10"/>
  <c r="I13" i="10"/>
  <c r="D13" i="10" s="1"/>
  <c r="E13" i="10" s="1"/>
  <c r="L13" i="10"/>
  <c r="O13" i="10"/>
  <c r="I6" i="10"/>
  <c r="D6" i="10" s="1"/>
  <c r="E6" i="10" s="1"/>
  <c r="L6" i="10"/>
  <c r="O6" i="10"/>
  <c r="O35" i="19"/>
  <c r="L35" i="19"/>
  <c r="I35" i="19"/>
  <c r="I28" i="19"/>
  <c r="L28" i="19"/>
  <c r="O28" i="19"/>
  <c r="I29" i="19"/>
  <c r="L29" i="19"/>
  <c r="O29" i="19"/>
  <c r="I21" i="19"/>
  <c r="L21" i="19"/>
  <c r="O21" i="19"/>
  <c r="I22" i="19"/>
  <c r="D22" i="19" s="1"/>
  <c r="E22" i="19" s="1"/>
  <c r="L22" i="19"/>
  <c r="O22" i="19"/>
  <c r="I14" i="19"/>
  <c r="L14" i="19"/>
  <c r="O14" i="19"/>
  <c r="I15" i="19"/>
  <c r="L15" i="19"/>
  <c r="O15" i="19"/>
  <c r="I7" i="19"/>
  <c r="L7" i="19"/>
  <c r="O7" i="19"/>
  <c r="I8" i="19"/>
  <c r="D8" i="19" s="1"/>
  <c r="E8" i="19" s="1"/>
  <c r="L8" i="19"/>
  <c r="O8" i="19"/>
  <c r="I31" i="8"/>
  <c r="D31" i="8" s="1"/>
  <c r="L31" i="8"/>
  <c r="O31" i="8"/>
  <c r="I32" i="8"/>
  <c r="L32" i="8"/>
  <c r="D32" i="8" s="1"/>
  <c r="E32" i="8" s="1"/>
  <c r="O32" i="8"/>
  <c r="I28" i="8"/>
  <c r="L28" i="8"/>
  <c r="O28" i="8"/>
  <c r="D28" i="8" s="1"/>
  <c r="E28" i="8" s="1"/>
  <c r="I24" i="8"/>
  <c r="D24" i="8" s="1"/>
  <c r="L24" i="8"/>
  <c r="O24" i="8"/>
  <c r="I25" i="8"/>
  <c r="L25" i="8"/>
  <c r="O25" i="8"/>
  <c r="I21" i="8"/>
  <c r="D21" i="8" s="1"/>
  <c r="E21" i="8" s="1"/>
  <c r="L21" i="8"/>
  <c r="O21" i="8"/>
  <c r="I17" i="8"/>
  <c r="L17" i="8"/>
  <c r="O17" i="8"/>
  <c r="D17" i="8" s="1"/>
  <c r="I18" i="8"/>
  <c r="D18" i="8" s="1"/>
  <c r="E18" i="8" s="1"/>
  <c r="L18" i="8"/>
  <c r="O18" i="8"/>
  <c r="I14" i="8"/>
  <c r="L14" i="8"/>
  <c r="O14" i="8"/>
  <c r="D10" i="8"/>
  <c r="E10" i="8" s="1"/>
  <c r="I10" i="8"/>
  <c r="L10" i="8"/>
  <c r="O10" i="8"/>
  <c r="I11" i="8"/>
  <c r="L11" i="8"/>
  <c r="O11" i="8"/>
  <c r="D34" i="18"/>
  <c r="E34" i="18" s="1"/>
  <c r="I34" i="18"/>
  <c r="L34" i="18"/>
  <c r="O34" i="18"/>
  <c r="I35" i="18"/>
  <c r="L35" i="18"/>
  <c r="O35" i="18"/>
  <c r="I27" i="18"/>
  <c r="D27" i="18" s="1"/>
  <c r="E27" i="18" s="1"/>
  <c r="L27" i="18"/>
  <c r="O27" i="18"/>
  <c r="I28" i="18"/>
  <c r="D28" i="18" s="1"/>
  <c r="E28" i="18" s="1"/>
  <c r="L28" i="18"/>
  <c r="O28" i="18"/>
  <c r="I20" i="18"/>
  <c r="D20" i="18" s="1"/>
  <c r="E20" i="18" s="1"/>
  <c r="L20" i="18"/>
  <c r="O20" i="18"/>
  <c r="I21" i="18"/>
  <c r="L21" i="18"/>
  <c r="O21" i="18"/>
  <c r="I13" i="18"/>
  <c r="D13" i="18" s="1"/>
  <c r="L13" i="18"/>
  <c r="O13" i="18"/>
  <c r="I14" i="18"/>
  <c r="L14" i="18"/>
  <c r="O14" i="18"/>
  <c r="I7" i="18"/>
  <c r="L7" i="18"/>
  <c r="O7" i="18"/>
  <c r="I29" i="6"/>
  <c r="D29" i="6" s="1"/>
  <c r="L29" i="6"/>
  <c r="O29" i="6"/>
  <c r="I30" i="6"/>
  <c r="L30" i="6"/>
  <c r="O30" i="6"/>
  <c r="I22" i="6"/>
  <c r="L22" i="6"/>
  <c r="O22" i="6"/>
  <c r="I23" i="6"/>
  <c r="D23" i="6" s="1"/>
  <c r="E23" i="6" s="1"/>
  <c r="L23" i="6"/>
  <c r="O23" i="6"/>
  <c r="I15" i="6"/>
  <c r="D15" i="6" s="1"/>
  <c r="E15" i="6" s="1"/>
  <c r="L15" i="6"/>
  <c r="O15" i="6"/>
  <c r="I16" i="6"/>
  <c r="L16" i="6"/>
  <c r="O16" i="6"/>
  <c r="I8" i="6"/>
  <c r="L8" i="6"/>
  <c r="O8" i="6"/>
  <c r="D8" i="6" s="1"/>
  <c r="I9" i="6"/>
  <c r="D9" i="6" s="1"/>
  <c r="E9" i="6" s="1"/>
  <c r="L9" i="6"/>
  <c r="O9" i="6"/>
  <c r="I13" i="6"/>
  <c r="L13" i="6"/>
  <c r="O13" i="6"/>
  <c r="I32" i="5"/>
  <c r="D32" i="5" s="1"/>
  <c r="E32" i="5" s="1"/>
  <c r="L32" i="5"/>
  <c r="O32" i="5"/>
  <c r="I33" i="5"/>
  <c r="L33" i="5"/>
  <c r="D33" i="5" s="1"/>
  <c r="E33" i="5" s="1"/>
  <c r="O33" i="5"/>
  <c r="I34" i="5"/>
  <c r="L34" i="5"/>
  <c r="O34" i="5"/>
  <c r="I26" i="5"/>
  <c r="L26" i="5"/>
  <c r="O26" i="5"/>
  <c r="I23" i="5"/>
  <c r="L23" i="5"/>
  <c r="O23" i="5"/>
  <c r="D23" i="5" s="1"/>
  <c r="E23" i="5" s="1"/>
  <c r="I18" i="5"/>
  <c r="D18" i="5" s="1"/>
  <c r="E18" i="5" s="1"/>
  <c r="L18" i="5"/>
  <c r="O18" i="5"/>
  <c r="I19" i="5"/>
  <c r="L19" i="5"/>
  <c r="O19" i="5"/>
  <c r="I11" i="5"/>
  <c r="D11" i="5" s="1"/>
  <c r="L11" i="5"/>
  <c r="O11" i="5"/>
  <c r="I12" i="5"/>
  <c r="L12" i="5"/>
  <c r="O12" i="5"/>
  <c r="I34" i="4"/>
  <c r="L34" i="4"/>
  <c r="O34" i="4"/>
  <c r="O35" i="4"/>
  <c r="L35" i="4"/>
  <c r="I35" i="4"/>
  <c r="I30" i="4"/>
  <c r="D30" i="4" s="1"/>
  <c r="E30" i="4" s="1"/>
  <c r="L30" i="4"/>
  <c r="O30" i="4"/>
  <c r="I31" i="4"/>
  <c r="L31" i="4"/>
  <c r="O31" i="4"/>
  <c r="I27" i="4"/>
  <c r="L27" i="4"/>
  <c r="O27" i="4"/>
  <c r="I28" i="4"/>
  <c r="L28" i="4"/>
  <c r="O28" i="4"/>
  <c r="I20" i="4"/>
  <c r="L20" i="4"/>
  <c r="O20" i="4"/>
  <c r="I21" i="4"/>
  <c r="D21" i="4" s="1"/>
  <c r="E21" i="4" s="1"/>
  <c r="L21" i="4"/>
  <c r="O21" i="4"/>
  <c r="I13" i="4"/>
  <c r="D13" i="4" s="1"/>
  <c r="L13" i="4"/>
  <c r="O13" i="4"/>
  <c r="I14" i="4"/>
  <c r="L14" i="4"/>
  <c r="D14" i="4" s="1"/>
  <c r="E14" i="4" s="1"/>
  <c r="O14" i="4"/>
  <c r="I15" i="4"/>
  <c r="L15" i="4"/>
  <c r="O15" i="4"/>
  <c r="I7" i="4"/>
  <c r="L7" i="4"/>
  <c r="O7" i="4"/>
  <c r="I30" i="3"/>
  <c r="L30" i="3"/>
  <c r="O30" i="3"/>
  <c r="I31" i="3"/>
  <c r="L31" i="3"/>
  <c r="O31" i="3"/>
  <c r="I23" i="3"/>
  <c r="L23" i="3"/>
  <c r="O23" i="3"/>
  <c r="I24" i="3"/>
  <c r="L24" i="3"/>
  <c r="O24" i="3"/>
  <c r="I16" i="3"/>
  <c r="L16" i="3"/>
  <c r="O16" i="3"/>
  <c r="D16" i="3" s="1"/>
  <c r="E16" i="3" s="1"/>
  <c r="I17" i="3"/>
  <c r="L17" i="3"/>
  <c r="D17" i="3" s="1"/>
  <c r="E17" i="3" s="1"/>
  <c r="O17" i="3"/>
  <c r="I9" i="3"/>
  <c r="L9" i="3"/>
  <c r="O9" i="3"/>
  <c r="I10" i="3"/>
  <c r="L10" i="3"/>
  <c r="O10" i="3"/>
  <c r="I31" i="2"/>
  <c r="D31" i="2" s="1"/>
  <c r="E31" i="2" s="1"/>
  <c r="L31" i="2"/>
  <c r="O31" i="2"/>
  <c r="I24" i="2"/>
  <c r="L24" i="2"/>
  <c r="O24" i="2"/>
  <c r="I17" i="2"/>
  <c r="D17" i="2" s="1"/>
  <c r="E17" i="2" s="1"/>
  <c r="L17" i="2"/>
  <c r="O17" i="2"/>
  <c r="I10" i="2"/>
  <c r="L10" i="2"/>
  <c r="O10" i="2"/>
  <c r="I34" i="2"/>
  <c r="L34" i="2"/>
  <c r="O34" i="2"/>
  <c r="I13" i="1"/>
  <c r="L13" i="1"/>
  <c r="O13" i="1"/>
  <c r="I20" i="1"/>
  <c r="D20" i="1" s="1"/>
  <c r="L20" i="1"/>
  <c r="O20" i="1"/>
  <c r="I27" i="1"/>
  <c r="D27" i="1" s="1"/>
  <c r="L27" i="1"/>
  <c r="O27" i="1"/>
  <c r="I34" i="1"/>
  <c r="L34" i="1"/>
  <c r="O34" i="1"/>
  <c r="E8" i="6" l="1"/>
  <c r="E31" i="8"/>
  <c r="E26" i="10"/>
  <c r="E24" i="8"/>
  <c r="E29" i="6"/>
  <c r="E13" i="18"/>
  <c r="E7" i="12"/>
  <c r="E11" i="5"/>
  <c r="E16" i="11"/>
  <c r="E13" i="4"/>
  <c r="E17" i="8"/>
  <c r="D34" i="1"/>
  <c r="D30" i="3"/>
  <c r="D16" i="6"/>
  <c r="E16" i="6" s="1"/>
  <c r="D14" i="19"/>
  <c r="E14" i="19" s="1"/>
  <c r="D13" i="1"/>
  <c r="D23" i="3"/>
  <c r="D15" i="4"/>
  <c r="E15" i="4" s="1"/>
  <c r="D34" i="5"/>
  <c r="E34" i="5" s="1"/>
  <c r="D22" i="6"/>
  <c r="D7" i="18"/>
  <c r="E7" i="18" s="1"/>
  <c r="D35" i="18"/>
  <c r="E35" i="18" s="1"/>
  <c r="D19" i="10"/>
  <c r="D24" i="2"/>
  <c r="D10" i="3"/>
  <c r="E10" i="3" s="1"/>
  <c r="D31" i="4"/>
  <c r="E31" i="4" s="1"/>
  <c r="D25" i="8"/>
  <c r="E25" i="8" s="1"/>
  <c r="D9" i="3"/>
  <c r="D28" i="4"/>
  <c r="E28" i="4" s="1"/>
  <c r="D34" i="4"/>
  <c r="E34" i="4" s="1"/>
  <c r="D11" i="8"/>
  <c r="E11" i="8" s="1"/>
  <c r="D14" i="8"/>
  <c r="E14" i="8" s="1"/>
  <c r="D7" i="19"/>
  <c r="D12" i="10"/>
  <c r="D22" i="12"/>
  <c r="E22" i="12" s="1"/>
  <c r="D34" i="2"/>
  <c r="D19" i="5"/>
  <c r="E19" i="5" s="1"/>
  <c r="D13" i="6"/>
  <c r="E13" i="6" s="1"/>
  <c r="D14" i="18"/>
  <c r="E14" i="18" s="1"/>
  <c r="D21" i="18"/>
  <c r="E21" i="18" s="1"/>
  <c r="D21" i="19"/>
  <c r="E21" i="19" s="1"/>
  <c r="D28" i="19"/>
  <c r="E28" i="19" s="1"/>
  <c r="D24" i="11"/>
  <c r="E24" i="11" s="1"/>
  <c r="D15" i="12"/>
  <c r="E15" i="12" s="1"/>
  <c r="D10" i="2"/>
  <c r="D31" i="3"/>
  <c r="E31" i="3" s="1"/>
  <c r="D27" i="4"/>
  <c r="D35" i="4"/>
  <c r="E35" i="4" s="1"/>
  <c r="D12" i="5"/>
  <c r="E12" i="5" s="1"/>
  <c r="D30" i="6"/>
  <c r="E30" i="6" s="1"/>
  <c r="D27" i="10"/>
  <c r="E27" i="10" s="1"/>
  <c r="D34" i="10"/>
  <c r="E34" i="10" s="1"/>
  <c r="D21" i="12"/>
  <c r="D35" i="12"/>
  <c r="E35" i="12" s="1"/>
  <c r="D24" i="3"/>
  <c r="E24" i="3" s="1"/>
  <c r="D7" i="4"/>
  <c r="D20" i="4"/>
  <c r="E7" i="19"/>
  <c r="D15" i="19"/>
  <c r="D35" i="19"/>
  <c r="D29" i="19"/>
  <c r="E29" i="19" s="1"/>
  <c r="E9" i="11"/>
  <c r="D26" i="5"/>
  <c r="E13" i="1"/>
  <c r="E20" i="1"/>
  <c r="E27" i="1"/>
  <c r="I35" i="11"/>
  <c r="L35" i="11"/>
  <c r="O35" i="11"/>
  <c r="I36" i="10"/>
  <c r="L36" i="10"/>
  <c r="O36" i="10"/>
  <c r="O7" i="10"/>
  <c r="L7" i="10"/>
  <c r="I7" i="10"/>
  <c r="I36" i="8"/>
  <c r="L36" i="8"/>
  <c r="O36" i="8"/>
  <c r="O36" i="18"/>
  <c r="L36" i="18"/>
  <c r="I36" i="18"/>
  <c r="D36" i="18" s="1"/>
  <c r="I20" i="6"/>
  <c r="L20" i="6"/>
  <c r="O20" i="6"/>
  <c r="I10" i="6"/>
  <c r="L10" i="6"/>
  <c r="O10" i="6"/>
  <c r="I36" i="5"/>
  <c r="L36" i="5"/>
  <c r="O36" i="5"/>
  <c r="I30" i="5"/>
  <c r="L30" i="5"/>
  <c r="O30" i="5"/>
  <c r="I22" i="4"/>
  <c r="L22" i="4"/>
  <c r="O22" i="4"/>
  <c r="I33" i="2"/>
  <c r="D33" i="2" s="1"/>
  <c r="E33" i="2" s="1"/>
  <c r="L33" i="2"/>
  <c r="O33" i="2"/>
  <c r="I36" i="1"/>
  <c r="L36" i="1"/>
  <c r="O36" i="1"/>
  <c r="E7" i="4" l="1"/>
  <c r="E34" i="2"/>
  <c r="E24" i="2"/>
  <c r="E23" i="3"/>
  <c r="D7" i="10"/>
  <c r="E7" i="10" s="1"/>
  <c r="E27" i="4"/>
  <c r="E19" i="10"/>
  <c r="E9" i="3"/>
  <c r="E21" i="12"/>
  <c r="E10" i="2"/>
  <c r="E20" i="4"/>
  <c r="E12" i="10"/>
  <c r="E22" i="6"/>
  <c r="E34" i="1"/>
  <c r="E35" i="19"/>
  <c r="D22" i="4"/>
  <c r="E22" i="4" s="1"/>
  <c r="E30" i="3"/>
  <c r="E15" i="19"/>
  <c r="E26" i="5"/>
  <c r="D36" i="5"/>
  <c r="E36" i="5" s="1"/>
  <c r="D36" i="8"/>
  <c r="E36" i="8" s="1"/>
  <c r="D35" i="11"/>
  <c r="E35" i="11" s="1"/>
  <c r="D30" i="5"/>
  <c r="E30" i="5" s="1"/>
  <c r="D36" i="10"/>
  <c r="E36" i="10" s="1"/>
  <c r="D36" i="1"/>
  <c r="E36" i="1" s="1"/>
  <c r="D20" i="6"/>
  <c r="E20" i="6" s="1"/>
  <c r="E36" i="18"/>
  <c r="D10" i="6"/>
  <c r="I7" i="1"/>
  <c r="L7" i="1"/>
  <c r="O7" i="1"/>
  <c r="D7" i="1" l="1"/>
  <c r="E10" i="6"/>
  <c r="E7" i="1"/>
  <c r="I6" i="2"/>
  <c r="I23" i="12" l="1"/>
  <c r="L23" i="12"/>
  <c r="O23" i="12"/>
  <c r="I16" i="12"/>
  <c r="L16" i="12"/>
  <c r="O16" i="12"/>
  <c r="I9" i="12"/>
  <c r="L9" i="12"/>
  <c r="O9" i="12"/>
  <c r="I32" i="11"/>
  <c r="L32" i="11"/>
  <c r="O32" i="11"/>
  <c r="I25" i="11"/>
  <c r="L25" i="11"/>
  <c r="O25" i="11"/>
  <c r="I18" i="11"/>
  <c r="L18" i="11"/>
  <c r="O18" i="11"/>
  <c r="I11" i="11"/>
  <c r="L11" i="11"/>
  <c r="O11" i="11"/>
  <c r="O35" i="10"/>
  <c r="L35" i="10"/>
  <c r="I35" i="10"/>
  <c r="I28" i="10"/>
  <c r="L28" i="10"/>
  <c r="O28" i="10"/>
  <c r="I21" i="10"/>
  <c r="L21" i="10"/>
  <c r="O21" i="10"/>
  <c r="I14" i="10"/>
  <c r="L14" i="10"/>
  <c r="O14" i="10"/>
  <c r="I30" i="19"/>
  <c r="L30" i="19"/>
  <c r="O30" i="19"/>
  <c r="I23" i="19"/>
  <c r="L23" i="19"/>
  <c r="O23" i="19"/>
  <c r="I16" i="19"/>
  <c r="L16" i="19"/>
  <c r="O16" i="19"/>
  <c r="I9" i="19"/>
  <c r="L9" i="19"/>
  <c r="O9" i="19"/>
  <c r="I6" i="8"/>
  <c r="L6" i="8"/>
  <c r="O6" i="8"/>
  <c r="I33" i="8"/>
  <c r="L33" i="8"/>
  <c r="O33" i="8"/>
  <c r="I26" i="8"/>
  <c r="L26" i="8"/>
  <c r="O26" i="8"/>
  <c r="I19" i="8"/>
  <c r="L19" i="8"/>
  <c r="O19" i="8"/>
  <c r="I12" i="8"/>
  <c r="L12" i="8"/>
  <c r="O12" i="8"/>
  <c r="I29" i="18"/>
  <c r="L29" i="18"/>
  <c r="O29" i="18"/>
  <c r="I22" i="18"/>
  <c r="L22" i="18"/>
  <c r="O22" i="18"/>
  <c r="I15" i="18"/>
  <c r="L15" i="18"/>
  <c r="O15" i="18"/>
  <c r="I8" i="18"/>
  <c r="L8" i="18"/>
  <c r="O8" i="18"/>
  <c r="I24" i="6"/>
  <c r="L24" i="6"/>
  <c r="O24" i="6"/>
  <c r="I17" i="6"/>
  <c r="L17" i="6"/>
  <c r="O17" i="6"/>
  <c r="I31" i="6"/>
  <c r="L31" i="6"/>
  <c r="O31" i="6"/>
  <c r="I27" i="5"/>
  <c r="L27" i="5"/>
  <c r="O27" i="5"/>
  <c r="I28" i="5"/>
  <c r="L28" i="5"/>
  <c r="O28" i="5"/>
  <c r="I20" i="5"/>
  <c r="L20" i="5"/>
  <c r="O20" i="5"/>
  <c r="I13" i="5"/>
  <c r="L13" i="5"/>
  <c r="O13" i="5"/>
  <c r="I7" i="5"/>
  <c r="L7" i="5"/>
  <c r="O7" i="5"/>
  <c r="I8" i="4"/>
  <c r="L8" i="4"/>
  <c r="O8" i="4"/>
  <c r="I29" i="4"/>
  <c r="L29" i="4"/>
  <c r="O29" i="4"/>
  <c r="I9" i="4"/>
  <c r="L9" i="4"/>
  <c r="O9" i="4"/>
  <c r="D18" i="11" l="1"/>
  <c r="D23" i="19"/>
  <c r="D26" i="8"/>
  <c r="D35" i="10"/>
  <c r="E35" i="10" s="1"/>
  <c r="D19" i="8"/>
  <c r="D20" i="5"/>
  <c r="D16" i="19"/>
  <c r="D23" i="12"/>
  <c r="D25" i="11"/>
  <c r="D6" i="8"/>
  <c r="D21" i="10"/>
  <c r="D9" i="4"/>
  <c r="E9" i="4" s="1"/>
  <c r="D28" i="5"/>
  <c r="E28" i="5" s="1"/>
  <c r="D17" i="6"/>
  <c r="D28" i="10"/>
  <c r="D11" i="11"/>
  <c r="D9" i="12"/>
  <c r="D9" i="19"/>
  <c r="D32" i="11"/>
  <c r="D24" i="6"/>
  <c r="D30" i="19"/>
  <c r="D14" i="10"/>
  <c r="D27" i="5"/>
  <c r="D31" i="6"/>
  <c r="D33" i="8"/>
  <c r="D16" i="12"/>
  <c r="D12" i="8"/>
  <c r="D29" i="18"/>
  <c r="D22" i="18"/>
  <c r="D15" i="18"/>
  <c r="D8" i="18"/>
  <c r="E24" i="6"/>
  <c r="D13" i="5"/>
  <c r="D7" i="5"/>
  <c r="D8" i="4"/>
  <c r="D29" i="4"/>
  <c r="I32" i="3"/>
  <c r="L32" i="3"/>
  <c r="O32" i="3"/>
  <c r="I25" i="3"/>
  <c r="L25" i="3"/>
  <c r="O25" i="3"/>
  <c r="I18" i="3"/>
  <c r="L18" i="3"/>
  <c r="O18" i="3"/>
  <c r="I11" i="3"/>
  <c r="L11" i="3"/>
  <c r="O11" i="3"/>
  <c r="O32" i="2"/>
  <c r="L32" i="2"/>
  <c r="I32" i="2"/>
  <c r="I25" i="2"/>
  <c r="L25" i="2"/>
  <c r="O25" i="2"/>
  <c r="I18" i="2"/>
  <c r="L18" i="2"/>
  <c r="O18" i="2"/>
  <c r="I11" i="2"/>
  <c r="L11" i="2"/>
  <c r="O11" i="2"/>
  <c r="O35" i="1"/>
  <c r="L35" i="1"/>
  <c r="I35" i="1"/>
  <c r="I28" i="1"/>
  <c r="L28" i="1"/>
  <c r="O28" i="1"/>
  <c r="I21" i="1"/>
  <c r="L21" i="1"/>
  <c r="O21" i="1"/>
  <c r="I14" i="1"/>
  <c r="L14" i="1"/>
  <c r="O14" i="1"/>
  <c r="I8" i="1"/>
  <c r="L8" i="1"/>
  <c r="O8" i="1"/>
  <c r="E19" i="8" l="1"/>
  <c r="E32" i="11"/>
  <c r="E31" i="6"/>
  <c r="E18" i="11"/>
  <c r="E6" i="8"/>
  <c r="E26" i="8"/>
  <c r="E30" i="19"/>
  <c r="E23" i="19"/>
  <c r="D8" i="1"/>
  <c r="E13" i="5"/>
  <c r="E20" i="5"/>
  <c r="E27" i="5"/>
  <c r="D14" i="1"/>
  <c r="D32" i="3"/>
  <c r="E9" i="12"/>
  <c r="E12" i="8"/>
  <c r="E14" i="10"/>
  <c r="E11" i="11"/>
  <c r="E25" i="11"/>
  <c r="E33" i="8"/>
  <c r="E21" i="10"/>
  <c r="D25" i="3"/>
  <c r="E7" i="5"/>
  <c r="E28" i="10"/>
  <c r="E23" i="12"/>
  <c r="E16" i="12"/>
  <c r="E17" i="6"/>
  <c r="E16" i="19"/>
  <c r="E14" i="1"/>
  <c r="E29" i="4"/>
  <c r="E9" i="19"/>
  <c r="E29" i="18"/>
  <c r="E8" i="18"/>
  <c r="E15" i="18"/>
  <c r="E22" i="18"/>
  <c r="E8" i="4"/>
  <c r="D18" i="3"/>
  <c r="D11" i="3"/>
  <c r="D11" i="2"/>
  <c r="D32" i="2"/>
  <c r="D25" i="2"/>
  <c r="D18" i="2"/>
  <c r="D35" i="1"/>
  <c r="D28" i="1"/>
  <c r="D21" i="1"/>
  <c r="O24" i="12"/>
  <c r="L24" i="12"/>
  <c r="I24" i="12"/>
  <c r="O18" i="12"/>
  <c r="L18" i="12"/>
  <c r="I18" i="12"/>
  <c r="O17" i="12"/>
  <c r="L17" i="12"/>
  <c r="I17" i="12"/>
  <c r="O10" i="12"/>
  <c r="L10" i="12"/>
  <c r="I10" i="12"/>
  <c r="O33" i="11"/>
  <c r="L33" i="11"/>
  <c r="I33" i="11"/>
  <c r="O27" i="11"/>
  <c r="L27" i="11"/>
  <c r="I27" i="11"/>
  <c r="O26" i="11"/>
  <c r="L26" i="11"/>
  <c r="I26" i="11"/>
  <c r="O19" i="11"/>
  <c r="L19" i="11"/>
  <c r="I19" i="11"/>
  <c r="O12" i="11"/>
  <c r="L12" i="11"/>
  <c r="I12" i="11"/>
  <c r="O9" i="10"/>
  <c r="L9" i="10"/>
  <c r="I9" i="10"/>
  <c r="O15" i="10"/>
  <c r="L15" i="10"/>
  <c r="I15" i="10"/>
  <c r="O22" i="10"/>
  <c r="L22" i="10"/>
  <c r="I22" i="10"/>
  <c r="O29" i="10"/>
  <c r="L29" i="10"/>
  <c r="I29" i="10"/>
  <c r="O31" i="19"/>
  <c r="L31" i="19"/>
  <c r="I31" i="19"/>
  <c r="D31" i="19" s="1"/>
  <c r="E31" i="19" s="1"/>
  <c r="O24" i="19"/>
  <c r="L24" i="19"/>
  <c r="I24" i="19"/>
  <c r="O17" i="19"/>
  <c r="L17" i="19"/>
  <c r="I17" i="19"/>
  <c r="O10" i="19"/>
  <c r="L10" i="19"/>
  <c r="I10" i="19"/>
  <c r="O34" i="8"/>
  <c r="L34" i="8"/>
  <c r="I34" i="8"/>
  <c r="O27" i="8"/>
  <c r="L27" i="8"/>
  <c r="I27" i="8"/>
  <c r="O20" i="8"/>
  <c r="L20" i="8"/>
  <c r="I20" i="8"/>
  <c r="O13" i="8"/>
  <c r="L13" i="8"/>
  <c r="I13" i="8"/>
  <c r="O7" i="8"/>
  <c r="L7" i="8"/>
  <c r="I7" i="8"/>
  <c r="D7" i="8" s="1"/>
  <c r="O31" i="18"/>
  <c r="L31" i="18"/>
  <c r="I31" i="18"/>
  <c r="O24" i="18"/>
  <c r="L24" i="18"/>
  <c r="I24" i="18"/>
  <c r="O17" i="18"/>
  <c r="L17" i="18"/>
  <c r="I17" i="18"/>
  <c r="O10" i="18"/>
  <c r="L10" i="18"/>
  <c r="I10" i="18"/>
  <c r="O30" i="18"/>
  <c r="L30" i="18"/>
  <c r="I30" i="18"/>
  <c r="O23" i="18"/>
  <c r="L23" i="18"/>
  <c r="I23" i="18"/>
  <c r="O16" i="18"/>
  <c r="L16" i="18"/>
  <c r="I16" i="18"/>
  <c r="O9" i="18"/>
  <c r="L9" i="18"/>
  <c r="I9" i="18"/>
  <c r="D9" i="18" s="1"/>
  <c r="O32" i="6"/>
  <c r="L32" i="6"/>
  <c r="I32" i="6"/>
  <c r="O25" i="6"/>
  <c r="L25" i="6"/>
  <c r="I25" i="6"/>
  <c r="O18" i="6"/>
  <c r="L18" i="6"/>
  <c r="I18" i="6"/>
  <c r="O11" i="6"/>
  <c r="L11" i="6"/>
  <c r="I11" i="6"/>
  <c r="O6" i="6"/>
  <c r="L6" i="6"/>
  <c r="I6" i="6"/>
  <c r="O21" i="5"/>
  <c r="L21" i="5"/>
  <c r="I21" i="5"/>
  <c r="O8" i="5"/>
  <c r="L8" i="5"/>
  <c r="I8" i="5"/>
  <c r="O23" i="4"/>
  <c r="L23" i="4"/>
  <c r="I23" i="4"/>
  <c r="D23" i="4" s="1"/>
  <c r="O16" i="4"/>
  <c r="L16" i="4"/>
  <c r="I16" i="4"/>
  <c r="O17" i="4"/>
  <c r="L17" i="4"/>
  <c r="I17" i="4"/>
  <c r="O33" i="3"/>
  <c r="L33" i="3"/>
  <c r="I33" i="3"/>
  <c r="O26" i="3"/>
  <c r="L26" i="3"/>
  <c r="I26" i="3"/>
  <c r="O19" i="3"/>
  <c r="L19" i="3"/>
  <c r="I19" i="3"/>
  <c r="O12" i="3"/>
  <c r="L12" i="3"/>
  <c r="I12" i="3"/>
  <c r="O6" i="3"/>
  <c r="L6" i="3"/>
  <c r="I6" i="3"/>
  <c r="O27" i="2"/>
  <c r="L27" i="2"/>
  <c r="I27" i="2"/>
  <c r="O20" i="2"/>
  <c r="L20" i="2"/>
  <c r="I20" i="2"/>
  <c r="O13" i="2"/>
  <c r="L13" i="2"/>
  <c r="I13" i="2"/>
  <c r="O7" i="2"/>
  <c r="L7" i="2"/>
  <c r="I7" i="2"/>
  <c r="O30" i="1"/>
  <c r="L30" i="1"/>
  <c r="I30" i="1"/>
  <c r="O23" i="1"/>
  <c r="L23" i="1"/>
  <c r="I23" i="1"/>
  <c r="O16" i="1"/>
  <c r="L16" i="1"/>
  <c r="I16" i="1"/>
  <c r="O10" i="1"/>
  <c r="L10" i="1"/>
  <c r="I10" i="1"/>
  <c r="E32" i="3" l="1"/>
  <c r="D24" i="19"/>
  <c r="E11" i="3"/>
  <c r="D8" i="5"/>
  <c r="D25" i="6"/>
  <c r="E25" i="6" s="1"/>
  <c r="D17" i="19"/>
  <c r="D27" i="8"/>
  <c r="D23" i="18"/>
  <c r="D26" i="3"/>
  <c r="E26" i="3" s="1"/>
  <c r="D12" i="11"/>
  <c r="D16" i="4"/>
  <c r="D19" i="11"/>
  <c r="D24" i="18"/>
  <c r="E24" i="18" s="1"/>
  <c r="D34" i="8"/>
  <c r="D18" i="12"/>
  <c r="E18" i="12" s="1"/>
  <c r="D11" i="6"/>
  <c r="D26" i="11"/>
  <c r="D19" i="3"/>
  <c r="E19" i="3" s="1"/>
  <c r="D22" i="10"/>
  <c r="D17" i="4"/>
  <c r="E17" i="4" s="1"/>
  <c r="D21" i="5"/>
  <c r="D30" i="18"/>
  <c r="D10" i="12"/>
  <c r="E18" i="3"/>
  <c r="D16" i="1"/>
  <c r="E16" i="1" s="1"/>
  <c r="D12" i="3"/>
  <c r="E12" i="3" s="1"/>
  <c r="D13" i="8"/>
  <c r="D15" i="10"/>
  <c r="D24" i="12"/>
  <c r="E35" i="1"/>
  <c r="E32" i="2"/>
  <c r="E23" i="4"/>
  <c r="E25" i="3"/>
  <c r="D18" i="6"/>
  <c r="D10" i="18"/>
  <c r="E10" i="18" s="1"/>
  <c r="D29" i="10"/>
  <c r="D17" i="12"/>
  <c r="D33" i="3"/>
  <c r="E33" i="3" s="1"/>
  <c r="D32" i="6"/>
  <c r="D17" i="18"/>
  <c r="E17" i="18" s="1"/>
  <c r="D20" i="8"/>
  <c r="D9" i="10"/>
  <c r="E25" i="2"/>
  <c r="E9" i="18"/>
  <c r="D16" i="18"/>
  <c r="D31" i="18"/>
  <c r="E31" i="18" s="1"/>
  <c r="E18" i="2"/>
  <c r="D27" i="2"/>
  <c r="E27" i="2" s="1"/>
  <c r="D13" i="2"/>
  <c r="E13" i="2" s="1"/>
  <c r="D20" i="2"/>
  <c r="E20" i="2" s="1"/>
  <c r="E11" i="2"/>
  <c r="D30" i="1"/>
  <c r="E30" i="1" s="1"/>
  <c r="E28" i="1"/>
  <c r="D23" i="1"/>
  <c r="E23" i="1" s="1"/>
  <c r="E8" i="1"/>
  <c r="D10" i="1"/>
  <c r="E10" i="1" s="1"/>
  <c r="E21" i="1"/>
  <c r="D33" i="11"/>
  <c r="D27" i="11"/>
  <c r="D10" i="19"/>
  <c r="E7" i="8"/>
  <c r="E20" i="8"/>
  <c r="D6" i="6"/>
  <c r="D6" i="3"/>
  <c r="D7" i="2"/>
  <c r="E7" i="2" s="1"/>
  <c r="E26" i="11" l="1"/>
  <c r="E7" i="6"/>
  <c r="E32" i="6"/>
  <c r="E19" i="11"/>
  <c r="E12" i="11"/>
  <c r="E17" i="19"/>
  <c r="E16" i="18"/>
  <c r="E30" i="18"/>
  <c r="E22" i="10"/>
  <c r="E27" i="8"/>
  <c r="E13" i="8"/>
  <c r="E21" i="5"/>
  <c r="E9" i="10"/>
  <c r="E10" i="12"/>
  <c r="E11" i="6"/>
  <c r="E23" i="18"/>
  <c r="E8" i="5"/>
  <c r="E15" i="10"/>
  <c r="E34" i="8"/>
  <c r="E16" i="4"/>
  <c r="E29" i="10"/>
  <c r="E18" i="6"/>
  <c r="E17" i="12"/>
  <c r="E24" i="12"/>
  <c r="E24" i="19"/>
  <c r="E33" i="11"/>
  <c r="E27" i="11"/>
  <c r="E10" i="19"/>
  <c r="E6" i="6"/>
  <c r="E6" i="3"/>
  <c r="O33" i="12" l="1"/>
  <c r="L33" i="12"/>
  <c r="I33" i="12"/>
  <c r="O26" i="12"/>
  <c r="L26" i="12"/>
  <c r="I26" i="12"/>
  <c r="O19" i="12"/>
  <c r="L19" i="12"/>
  <c r="I19" i="12"/>
  <c r="D19" i="12" s="1"/>
  <c r="E20" i="12" s="1"/>
  <c r="O12" i="12"/>
  <c r="L12" i="12"/>
  <c r="I12" i="12"/>
  <c r="D12" i="12" s="1"/>
  <c r="O14" i="11"/>
  <c r="L14" i="11"/>
  <c r="I14" i="11"/>
  <c r="O20" i="11"/>
  <c r="L20" i="11"/>
  <c r="I20" i="11"/>
  <c r="O21" i="11"/>
  <c r="L21" i="11"/>
  <c r="I21" i="11"/>
  <c r="O28" i="11"/>
  <c r="L28" i="11"/>
  <c r="I28" i="11"/>
  <c r="O31" i="10"/>
  <c r="L31" i="10"/>
  <c r="I31" i="10"/>
  <c r="O24" i="10"/>
  <c r="L24" i="10"/>
  <c r="I24" i="10"/>
  <c r="O17" i="10"/>
  <c r="L17" i="10"/>
  <c r="I17" i="10"/>
  <c r="D21" i="11" l="1"/>
  <c r="E12" i="12"/>
  <c r="D28" i="11"/>
  <c r="D33" i="12"/>
  <c r="E33" i="12" s="1"/>
  <c r="E19" i="12"/>
  <c r="D14" i="11"/>
  <c r="D31" i="10"/>
  <c r="D26" i="12"/>
  <c r="D20" i="11"/>
  <c r="E22" i="11" s="1"/>
  <c r="D17" i="10"/>
  <c r="D24" i="10"/>
  <c r="E21" i="11"/>
  <c r="O33" i="19"/>
  <c r="L33" i="19"/>
  <c r="I33" i="19"/>
  <c r="O32" i="19"/>
  <c r="L32" i="19"/>
  <c r="I32" i="19"/>
  <c r="O26" i="19"/>
  <c r="L26" i="19"/>
  <c r="I26" i="19"/>
  <c r="O25" i="19"/>
  <c r="L25" i="19"/>
  <c r="I25" i="19"/>
  <c r="O19" i="19"/>
  <c r="L19" i="19"/>
  <c r="I19" i="19"/>
  <c r="O18" i="19"/>
  <c r="L18" i="19"/>
  <c r="I18" i="19"/>
  <c r="O12" i="19"/>
  <c r="L12" i="19"/>
  <c r="I12" i="19"/>
  <c r="O11" i="19"/>
  <c r="L11" i="19"/>
  <c r="I11" i="19"/>
  <c r="B3" i="19"/>
  <c r="R2" i="19"/>
  <c r="R1" i="19"/>
  <c r="O29" i="8"/>
  <c r="L29" i="8"/>
  <c r="I29" i="8"/>
  <c r="O22" i="8"/>
  <c r="L22" i="8"/>
  <c r="I22" i="8"/>
  <c r="O15" i="8"/>
  <c r="L15" i="8"/>
  <c r="I15" i="8"/>
  <c r="O32" i="18"/>
  <c r="L32" i="18"/>
  <c r="I32" i="18"/>
  <c r="O25" i="18"/>
  <c r="L25" i="18"/>
  <c r="I25" i="18"/>
  <c r="O18" i="18"/>
  <c r="L18" i="18"/>
  <c r="I18" i="18"/>
  <c r="O11" i="18"/>
  <c r="L11" i="18"/>
  <c r="I11" i="18"/>
  <c r="O6" i="18"/>
  <c r="L6" i="18"/>
  <c r="I6" i="18"/>
  <c r="B3" i="18"/>
  <c r="R2" i="18"/>
  <c r="R1" i="18"/>
  <c r="O34" i="6"/>
  <c r="L34" i="6"/>
  <c r="I34" i="6"/>
  <c r="O27" i="6"/>
  <c r="L27" i="6"/>
  <c r="I27" i="6"/>
  <c r="E14" i="11" l="1"/>
  <c r="D34" i="6"/>
  <c r="E31" i="10"/>
  <c r="E28" i="11"/>
  <c r="E29" i="11"/>
  <c r="E26" i="12"/>
  <c r="D18" i="19"/>
  <c r="E20" i="19" s="1"/>
  <c r="D33" i="19"/>
  <c r="E33" i="19" s="1"/>
  <c r="D19" i="19"/>
  <c r="E19" i="19" s="1"/>
  <c r="D26" i="19"/>
  <c r="D15" i="8"/>
  <c r="D27" i="6"/>
  <c r="D25" i="19"/>
  <c r="D11" i="18"/>
  <c r="E11" i="18" s="1"/>
  <c r="D32" i="18"/>
  <c r="E33" i="18" s="1"/>
  <c r="D12" i="19"/>
  <c r="D22" i="8"/>
  <c r="D6" i="18"/>
  <c r="E12" i="18" s="1"/>
  <c r="E2" i="18" s="1"/>
  <c r="D29" i="8"/>
  <c r="D32" i="19"/>
  <c r="E34" i="19" s="1"/>
  <c r="D25" i="18"/>
  <c r="E26" i="18" s="1"/>
  <c r="D11" i="19"/>
  <c r="D18" i="18"/>
  <c r="E19" i="18" s="1"/>
  <c r="E20" i="11"/>
  <c r="E17" i="10"/>
  <c r="E24" i="10"/>
  <c r="E34" i="6"/>
  <c r="O16" i="5"/>
  <c r="L16" i="5"/>
  <c r="I16" i="5"/>
  <c r="O11" i="4"/>
  <c r="L11" i="4"/>
  <c r="I11" i="4"/>
  <c r="O25" i="4"/>
  <c r="L25" i="4"/>
  <c r="I25" i="4"/>
  <c r="O18" i="4"/>
  <c r="L18" i="4"/>
  <c r="I18" i="4"/>
  <c r="O32" i="4"/>
  <c r="L32" i="4"/>
  <c r="I32" i="4"/>
  <c r="E22" i="8" l="1"/>
  <c r="E23" i="8"/>
  <c r="E15" i="8"/>
  <c r="E16" i="8"/>
  <c r="E29" i="8"/>
  <c r="E30" i="8"/>
  <c r="E27" i="6"/>
  <c r="E26" i="19"/>
  <c r="E27" i="19"/>
  <c r="E32" i="19"/>
  <c r="E18" i="19"/>
  <c r="E12" i="19"/>
  <c r="E13" i="19"/>
  <c r="E2" i="19" s="1"/>
  <c r="E25" i="18"/>
  <c r="E32" i="18"/>
  <c r="E25" i="19"/>
  <c r="D32" i="4"/>
  <c r="E33" i="4" s="1"/>
  <c r="D25" i="4"/>
  <c r="E25" i="4" s="1"/>
  <c r="E11" i="19"/>
  <c r="D18" i="4"/>
  <c r="E19" i="4" s="1"/>
  <c r="D11" i="4"/>
  <c r="E11" i="4" s="1"/>
  <c r="E6" i="18"/>
  <c r="E18" i="18"/>
  <c r="D16" i="5"/>
  <c r="E32" i="4"/>
  <c r="O35" i="3"/>
  <c r="L35" i="3"/>
  <c r="I35" i="3"/>
  <c r="O28" i="3"/>
  <c r="L28" i="3"/>
  <c r="I28" i="3"/>
  <c r="O21" i="3"/>
  <c r="L21" i="3"/>
  <c r="I21" i="3"/>
  <c r="O14" i="3"/>
  <c r="L14" i="3"/>
  <c r="I14" i="3"/>
  <c r="O28" i="2"/>
  <c r="L28" i="2"/>
  <c r="I28" i="2"/>
  <c r="O21" i="2"/>
  <c r="L21" i="2"/>
  <c r="I21" i="2"/>
  <c r="O14" i="2"/>
  <c r="L14" i="2"/>
  <c r="I14" i="2"/>
  <c r="O8" i="2"/>
  <c r="L8" i="2"/>
  <c r="I8" i="2"/>
  <c r="O17" i="1"/>
  <c r="L17" i="1"/>
  <c r="I17" i="1"/>
  <c r="O24" i="1"/>
  <c r="L24" i="1"/>
  <c r="I24" i="1"/>
  <c r="O31" i="1"/>
  <c r="L31" i="1"/>
  <c r="I31" i="1"/>
  <c r="O11" i="1"/>
  <c r="L11" i="1"/>
  <c r="I11" i="1"/>
  <c r="D28" i="3" l="1"/>
  <c r="E28" i="3" s="1"/>
  <c r="D31" i="1"/>
  <c r="E31" i="1" s="1"/>
  <c r="D35" i="3"/>
  <c r="D14" i="3"/>
  <c r="E14" i="3" s="1"/>
  <c r="D24" i="1"/>
  <c r="E24" i="1" s="1"/>
  <c r="D21" i="3"/>
  <c r="E21" i="3" s="1"/>
  <c r="E18" i="4"/>
  <c r="D21" i="2"/>
  <c r="E21" i="2" s="1"/>
  <c r="D14" i="2"/>
  <c r="E14" i="2" s="1"/>
  <c r="D11" i="1"/>
  <c r="E11" i="1" s="1"/>
  <c r="D17" i="1"/>
  <c r="E17" i="1" s="1"/>
  <c r="E16" i="5"/>
  <c r="D28" i="2"/>
  <c r="E28" i="2" s="1"/>
  <c r="D8" i="2"/>
  <c r="E8" i="2" s="1"/>
  <c r="E35" i="3" l="1"/>
  <c r="E36" i="3"/>
  <c r="B3" i="12"/>
  <c r="B3" i="11"/>
  <c r="B3" i="10"/>
  <c r="B3" i="8"/>
  <c r="B3" i="6"/>
  <c r="B3" i="5"/>
  <c r="B3" i="4"/>
  <c r="B3" i="3"/>
  <c r="B3" i="2"/>
  <c r="B3" i="1"/>
  <c r="O29" i="2"/>
  <c r="L29" i="2"/>
  <c r="I29" i="2"/>
  <c r="O22" i="2"/>
  <c r="L22" i="2"/>
  <c r="I22" i="2"/>
  <c r="O15" i="2"/>
  <c r="L15" i="2"/>
  <c r="I15" i="2"/>
  <c r="O18" i="1"/>
  <c r="L18" i="1"/>
  <c r="I18" i="1"/>
  <c r="O32" i="1"/>
  <c r="L32" i="1"/>
  <c r="I32" i="1"/>
  <c r="O25" i="1"/>
  <c r="L25" i="1"/>
  <c r="I25" i="1"/>
  <c r="D25" i="1" l="1"/>
  <c r="E25" i="1" s="1"/>
  <c r="D18" i="1"/>
  <c r="E18" i="1" s="1"/>
  <c r="D15" i="2"/>
  <c r="E15" i="2" s="1"/>
  <c r="D22" i="2"/>
  <c r="E22" i="2" s="1"/>
  <c r="D29" i="2"/>
  <c r="D32" i="1"/>
  <c r="E32" i="1" s="1"/>
  <c r="O32" i="12"/>
  <c r="O25" i="12"/>
  <c r="O11" i="12"/>
  <c r="L32" i="12"/>
  <c r="L25" i="12"/>
  <c r="L11" i="12"/>
  <c r="I32" i="12"/>
  <c r="I25" i="12"/>
  <c r="I11" i="12"/>
  <c r="O34" i="11"/>
  <c r="O13" i="11"/>
  <c r="O7" i="11"/>
  <c r="L34" i="11"/>
  <c r="L13" i="11"/>
  <c r="L7" i="11"/>
  <c r="I34" i="11"/>
  <c r="I13" i="11"/>
  <c r="I7" i="11"/>
  <c r="O30" i="10"/>
  <c r="O23" i="10"/>
  <c r="O16" i="10"/>
  <c r="O10" i="10"/>
  <c r="L30" i="10"/>
  <c r="L23" i="10"/>
  <c r="L16" i="10"/>
  <c r="L10" i="10"/>
  <c r="I30" i="10"/>
  <c r="I23" i="10"/>
  <c r="I16" i="10"/>
  <c r="I10" i="10"/>
  <c r="O35" i="8"/>
  <c r="O8" i="8"/>
  <c r="L35" i="8"/>
  <c r="L8" i="8"/>
  <c r="I35" i="8"/>
  <c r="I8" i="8"/>
  <c r="O33" i="6"/>
  <c r="O26" i="6"/>
  <c r="O19" i="6"/>
  <c r="O12" i="6"/>
  <c r="L33" i="6"/>
  <c r="L26" i="6"/>
  <c r="L19" i="6"/>
  <c r="L12" i="6"/>
  <c r="I33" i="6"/>
  <c r="I26" i="6"/>
  <c r="I19" i="6"/>
  <c r="I12" i="6"/>
  <c r="O29" i="5"/>
  <c r="O22" i="5"/>
  <c r="O15" i="5"/>
  <c r="O9" i="5"/>
  <c r="L29" i="5"/>
  <c r="L22" i="5"/>
  <c r="L15" i="5"/>
  <c r="L9" i="5"/>
  <c r="I29" i="5"/>
  <c r="I22" i="5"/>
  <c r="I15" i="5"/>
  <c r="I9" i="5"/>
  <c r="O24" i="4"/>
  <c r="O10" i="4"/>
  <c r="L24" i="4"/>
  <c r="L10" i="4"/>
  <c r="I24" i="4"/>
  <c r="I10" i="4"/>
  <c r="O27" i="3"/>
  <c r="O20" i="3"/>
  <c r="O13" i="3"/>
  <c r="O7" i="3"/>
  <c r="L27" i="3"/>
  <c r="L20" i="3"/>
  <c r="L13" i="3"/>
  <c r="L7" i="3"/>
  <c r="I27" i="3"/>
  <c r="I20" i="3"/>
  <c r="I13" i="3"/>
  <c r="I7" i="3"/>
  <c r="O26" i="2"/>
  <c r="O19" i="2"/>
  <c r="O12" i="2"/>
  <c r="O6" i="2"/>
  <c r="L26" i="2"/>
  <c r="L19" i="2"/>
  <c r="L12" i="2"/>
  <c r="L6" i="2"/>
  <c r="I26" i="2"/>
  <c r="I19" i="2"/>
  <c r="I12" i="2"/>
  <c r="O29" i="1"/>
  <c r="O22" i="1"/>
  <c r="O15" i="1"/>
  <c r="O9" i="1"/>
  <c r="L29" i="1"/>
  <c r="L22" i="1"/>
  <c r="L15" i="1"/>
  <c r="L9" i="1"/>
  <c r="I29" i="1"/>
  <c r="I22" i="1"/>
  <c r="I15" i="1"/>
  <c r="I9" i="1"/>
  <c r="D9" i="1" s="1"/>
  <c r="E12" i="1" s="1"/>
  <c r="D6" i="2" l="1"/>
  <c r="E9" i="2" s="1"/>
  <c r="E29" i="2"/>
  <c r="D19" i="6"/>
  <c r="E21" i="6" s="1"/>
  <c r="D29" i="5"/>
  <c r="E31" i="5" s="1"/>
  <c r="E19" i="6" l="1"/>
  <c r="E29" i="5"/>
  <c r="D30" i="10" l="1"/>
  <c r="E32" i="10" s="1"/>
  <c r="D23" i="10"/>
  <c r="E25" i="10" s="1"/>
  <c r="D16" i="10"/>
  <c r="E18" i="10" s="1"/>
  <c r="E2" i="10" s="1"/>
  <c r="D10" i="10"/>
  <c r="E11" i="10" s="1"/>
  <c r="E3" i="10" l="1"/>
  <c r="E16" i="10"/>
  <c r="E30" i="10"/>
  <c r="E23" i="10"/>
  <c r="E10" i="10"/>
  <c r="R2" i="12" l="1"/>
  <c r="R2" i="11"/>
  <c r="R2" i="10"/>
  <c r="R2" i="8"/>
  <c r="R2" i="6"/>
  <c r="R2" i="5"/>
  <c r="R2" i="4"/>
  <c r="R2" i="3"/>
  <c r="R2" i="2"/>
  <c r="R2" i="1"/>
  <c r="D32" i="12" l="1"/>
  <c r="E34" i="12" s="1"/>
  <c r="E32" i="12" l="1"/>
  <c r="D10" i="4"/>
  <c r="E12" i="4" s="1"/>
  <c r="D26" i="2"/>
  <c r="E30" i="2" s="1"/>
  <c r="E26" i="2" l="1"/>
  <c r="E9" i="1"/>
  <c r="E10" i="4"/>
  <c r="D19" i="2"/>
  <c r="E23" i="2" s="1"/>
  <c r="D29" i="1"/>
  <c r="E33" i="1" s="1"/>
  <c r="D22" i="1"/>
  <c r="E26" i="1" s="1"/>
  <c r="D15" i="1"/>
  <c r="E19" i="1" s="1"/>
  <c r="E2" i="1" s="1"/>
  <c r="D12" i="2"/>
  <c r="E16" i="2" s="1"/>
  <c r="E2" i="2" l="1"/>
  <c r="E3" i="2" s="1"/>
  <c r="E6" i="2"/>
  <c r="E22" i="1"/>
  <c r="E29" i="1"/>
  <c r="E15" i="1"/>
  <c r="E19" i="2"/>
  <c r="E12" i="2"/>
  <c r="R1" i="12" l="1"/>
  <c r="R1" i="11"/>
  <c r="R1" i="10"/>
  <c r="R1" i="8"/>
  <c r="R1" i="6"/>
  <c r="R1" i="5"/>
  <c r="R1" i="4"/>
  <c r="R1" i="3"/>
  <c r="R1" i="2"/>
  <c r="R1" i="1"/>
  <c r="D25" i="12" l="1"/>
  <c r="E27" i="12" s="1"/>
  <c r="D11" i="12"/>
  <c r="E13" i="12" s="1"/>
  <c r="D26" i="6"/>
  <c r="E28" i="6" s="1"/>
  <c r="D9" i="5"/>
  <c r="E10" i="5" s="1"/>
  <c r="E2" i="12" l="1"/>
  <c r="D22" i="5"/>
  <c r="E24" i="5" s="1"/>
  <c r="D34" i="11"/>
  <c r="E36" i="11" s="1"/>
  <c r="E2" i="11" s="1"/>
  <c r="D35" i="8"/>
  <c r="E37" i="8" s="1"/>
  <c r="E2" i="8" s="1"/>
  <c r="D33" i="6"/>
  <c r="E35" i="6" s="1"/>
  <c r="D8" i="8"/>
  <c r="E9" i="8" s="1"/>
  <c r="D13" i="11"/>
  <c r="E15" i="11" s="1"/>
  <c r="D7" i="11"/>
  <c r="E8" i="11" s="1"/>
  <c r="D12" i="6"/>
  <c r="E14" i="6" s="1"/>
  <c r="E2" i="6" s="1"/>
  <c r="D15" i="5"/>
  <c r="E17" i="5" s="1"/>
  <c r="E2" i="5" s="1"/>
  <c r="D24" i="4"/>
  <c r="E26" i="4" s="1"/>
  <c r="E2" i="4" s="1"/>
  <c r="D7" i="3"/>
  <c r="E8" i="3" s="1"/>
  <c r="D27" i="3"/>
  <c r="E29" i="3" s="1"/>
  <c r="D13" i="3"/>
  <c r="E15" i="3" s="1"/>
  <c r="D20" i="3"/>
  <c r="E22" i="3" s="1"/>
  <c r="E25" i="12"/>
  <c r="E11" i="12"/>
  <c r="E26" i="6"/>
  <c r="E9" i="5"/>
  <c r="E2" i="3" l="1"/>
  <c r="E3" i="6"/>
  <c r="D2" i="6" s="1"/>
  <c r="E3" i="8"/>
  <c r="H9" i="16"/>
  <c r="G9" i="16" s="1"/>
  <c r="E3" i="18"/>
  <c r="D2" i="18" s="1"/>
  <c r="H11" i="16"/>
  <c r="G11" i="16" s="1"/>
  <c r="E3" i="19"/>
  <c r="D2" i="19" s="1"/>
  <c r="E3" i="11"/>
  <c r="E33" i="6"/>
  <c r="E8" i="8"/>
  <c r="E12" i="6"/>
  <c r="E34" i="11"/>
  <c r="E7" i="11"/>
  <c r="E35" i="8"/>
  <c r="E22" i="5"/>
  <c r="E24" i="4"/>
  <c r="E13" i="3"/>
  <c r="E7" i="3"/>
  <c r="E15" i="5"/>
  <c r="E27" i="3"/>
  <c r="E20" i="3"/>
  <c r="E13" i="11"/>
  <c r="D2" i="8" l="1"/>
  <c r="D2" i="10"/>
  <c r="E3" i="5"/>
  <c r="D2" i="5" s="1"/>
  <c r="E3" i="12"/>
  <c r="D2" i="12" s="1"/>
  <c r="D2" i="11"/>
  <c r="H10" i="16" l="1"/>
  <c r="G10" i="16" s="1"/>
  <c r="I10" i="16" s="1"/>
  <c r="J10" i="16" s="1"/>
  <c r="E3" i="4"/>
  <c r="D2" i="4" s="1"/>
  <c r="H12" i="16"/>
  <c r="G12" i="16" s="1"/>
  <c r="I12" i="16" s="1"/>
  <c r="I9" i="16"/>
  <c r="J9" i="16" s="1"/>
  <c r="H14" i="16"/>
  <c r="H13" i="16"/>
  <c r="H6" i="16"/>
  <c r="H7" i="16"/>
  <c r="G14" i="16" l="1"/>
  <c r="I14" i="16" s="1"/>
  <c r="G13" i="16"/>
  <c r="I13" i="16" s="1"/>
  <c r="G7" i="16"/>
  <c r="I7" i="16" s="1"/>
  <c r="J7" i="16" s="1"/>
  <c r="G6" i="16"/>
  <c r="J12" i="16"/>
  <c r="J14" i="16" l="1"/>
  <c r="J13" i="16"/>
  <c r="I11" i="16"/>
  <c r="J11" i="16" s="1"/>
  <c r="I6" i="16"/>
  <c r="J6" i="16" s="1"/>
  <c r="E3" i="3" l="1"/>
  <c r="D2" i="3" s="1"/>
  <c r="H5" i="16"/>
  <c r="D2" i="2"/>
  <c r="E3" i="1" l="1"/>
  <c r="D2" i="1" s="1"/>
  <c r="G5" i="16"/>
  <c r="I5" i="16" s="1"/>
  <c r="J5" i="16" s="1"/>
  <c r="H4" i="16"/>
  <c r="G4" i="16" l="1"/>
  <c r="I4" i="16" s="1"/>
  <c r="J4" i="16" s="1"/>
  <c r="H3" i="16"/>
  <c r="G3" i="16" l="1"/>
  <c r="I3" i="16" s="1"/>
  <c r="J3" i="16" l="1"/>
  <c r="H8" i="16" l="1"/>
  <c r="G8" i="16" s="1"/>
  <c r="G15" i="16" s="1"/>
  <c r="H15" i="16" l="1"/>
  <c r="I15" i="16" s="1"/>
  <c r="J15" i="16" s="1"/>
  <c r="I8" i="16"/>
  <c r="J8" i="16" s="1"/>
</calcChain>
</file>

<file path=xl/sharedStrings.xml><?xml version="1.0" encoding="utf-8"?>
<sst xmlns="http://schemas.openxmlformats.org/spreadsheetml/2006/main" count="527" uniqueCount="51">
  <si>
    <t>Donnerstag</t>
  </si>
  <si>
    <t>Freitag</t>
  </si>
  <si>
    <t>Samstag</t>
  </si>
  <si>
    <t>Sonntag</t>
  </si>
  <si>
    <t>Montag</t>
  </si>
  <si>
    <t>Dienstag</t>
  </si>
  <si>
    <t>Mittwoch</t>
  </si>
  <si>
    <t>FT</t>
  </si>
  <si>
    <t>Januar</t>
  </si>
  <si>
    <t>von</t>
  </si>
  <si>
    <t>bis</t>
  </si>
  <si>
    <t>Februar</t>
  </si>
  <si>
    <t>März</t>
  </si>
  <si>
    <t>April</t>
  </si>
  <si>
    <t>Mai</t>
  </si>
  <si>
    <t>Juni</t>
  </si>
  <si>
    <t>Juli</t>
  </si>
  <si>
    <t>August</t>
  </si>
  <si>
    <t>September</t>
  </si>
  <si>
    <t>Oktober</t>
  </si>
  <si>
    <t>November</t>
  </si>
  <si>
    <t>Dezember</t>
  </si>
  <si>
    <t>Differenz</t>
  </si>
  <si>
    <t>Monats IST</t>
  </si>
  <si>
    <t>Monats SOLL</t>
  </si>
  <si>
    <t>Beschäftigt von:</t>
  </si>
  <si>
    <t>bis:</t>
  </si>
  <si>
    <t>Name:</t>
  </si>
  <si>
    <t>Bereich:</t>
  </si>
  <si>
    <t>Matrikelnummer:</t>
  </si>
  <si>
    <t>Betreuer:</t>
  </si>
  <si>
    <t>Stunden/Woche:</t>
  </si>
  <si>
    <t>U / K</t>
  </si>
  <si>
    <t>Arbeitsbereich:</t>
  </si>
  <si>
    <t>Anmerkungen</t>
  </si>
  <si>
    <t>Karfreitag</t>
  </si>
  <si>
    <t>Ostermontag</t>
  </si>
  <si>
    <t>1. Mai / Tag der Arbeit</t>
  </si>
  <si>
    <t>Christi Himmelfahrt</t>
  </si>
  <si>
    <t>Fronleichnam</t>
  </si>
  <si>
    <t>Tag der Deutschen Einheit</t>
  </si>
  <si>
    <t>Allerheiligen</t>
  </si>
  <si>
    <t>1. Weihnachtstag</t>
  </si>
  <si>
    <t>2. Weihnachtstag</t>
  </si>
  <si>
    <t>Ostersonntag</t>
  </si>
  <si>
    <t xml:space="preserve">Stundennachweis: </t>
  </si>
  <si>
    <t>Pfingstmontag</t>
  </si>
  <si>
    <t>Pfingstsonntag</t>
  </si>
  <si>
    <t xml:space="preserve">Freitag </t>
  </si>
  <si>
    <t>Neujahr</t>
  </si>
  <si>
    <t>Universität Paderborn, Dez.6 - 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</si>
</sst>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407]d/\ mmmm\ yyyy;@"/>
    <numFmt numFmtId="166" formatCode="0.0"/>
  </numFmts>
  <fonts count="12" x14ac:knownFonts="1">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b/>
      <sz val="11"/>
      <color rgb="FFFF0000"/>
      <name val="Calibri"/>
      <family val="2"/>
      <scheme val="minor"/>
    </font>
    <font>
      <sz val="8"/>
      <color theme="1"/>
      <name val="Calibri"/>
      <family val="2"/>
      <scheme val="minor"/>
    </font>
    <font>
      <sz val="11"/>
      <color theme="0" tint="-0.14999847407452621"/>
      <name val="Calibri"/>
      <family val="2"/>
      <scheme val="minor"/>
    </font>
    <font>
      <sz val="11"/>
      <color rgb="FFFF0000"/>
      <name val="Calibri"/>
      <family val="2"/>
      <scheme val="minor"/>
    </font>
    <font>
      <sz val="11"/>
      <color theme="0" tint="-0.249977111117893"/>
      <name val="Calibri"/>
      <family val="2"/>
      <scheme val="minor"/>
    </font>
    <font>
      <b/>
      <sz val="11"/>
      <color theme="0" tint="-0.249977111117893"/>
      <name val="Calibri"/>
      <family val="2"/>
      <scheme val="minor"/>
    </font>
    <font>
      <sz val="11"/>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DDEBF7"/>
        <bgColor rgb="FF000000"/>
      </patternFill>
    </fill>
  </fills>
  <borders count="3">
    <border>
      <left/>
      <right/>
      <top/>
      <bottom/>
      <diagonal/>
    </border>
    <border>
      <left style="thin">
        <color rgb="FF00B050"/>
      </left>
      <right style="thin">
        <color rgb="FF00B050"/>
      </right>
      <top style="thin">
        <color rgb="FF00B050"/>
      </top>
      <bottom style="thin">
        <color rgb="FF00B050"/>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57">
    <xf numFmtId="0" fontId="0" fillId="0" borderId="0" xfId="0"/>
    <xf numFmtId="0" fontId="0" fillId="2" borderId="0" xfId="0" applyFill="1" applyAlignment="1" applyProtection="1">
      <alignment horizontal="right"/>
    </xf>
    <xf numFmtId="0" fontId="0" fillId="2" borderId="0" xfId="0" applyFill="1" applyProtection="1"/>
    <xf numFmtId="0" fontId="0" fillId="0" borderId="0" xfId="0" applyAlignment="1" applyProtection="1">
      <alignment horizontal="right"/>
    </xf>
    <xf numFmtId="0" fontId="0" fillId="0" borderId="0" xfId="0" applyProtection="1"/>
    <xf numFmtId="0" fontId="0" fillId="0" borderId="0" xfId="0" applyFill="1" applyAlignment="1" applyProtection="1">
      <alignment horizontal="right"/>
    </xf>
    <xf numFmtId="0" fontId="0" fillId="0" borderId="0" xfId="0" applyFill="1" applyProtection="1"/>
    <xf numFmtId="0" fontId="1" fillId="3" borderId="0" xfId="0" applyFont="1" applyFill="1" applyAlignment="1" applyProtection="1">
      <alignment horizontal="right"/>
    </xf>
    <xf numFmtId="0" fontId="1" fillId="0" borderId="0" xfId="0" applyFont="1" applyAlignment="1" applyProtection="1">
      <alignment horizontal="right"/>
    </xf>
    <xf numFmtId="2" fontId="0" fillId="2" borderId="0" xfId="0" applyNumberFormat="1" applyFill="1" applyProtection="1"/>
    <xf numFmtId="2" fontId="2" fillId="0" borderId="0" xfId="0" applyNumberFormat="1" applyFont="1" applyProtection="1"/>
    <xf numFmtId="2" fontId="1" fillId="0" borderId="0" xfId="0" applyNumberFormat="1" applyFont="1" applyAlignment="1" applyProtection="1">
      <alignment horizontal="right"/>
    </xf>
    <xf numFmtId="0" fontId="0" fillId="2" borderId="0" xfId="0" applyFill="1" applyAlignment="1" applyProtection="1">
      <alignment horizontal="center"/>
    </xf>
    <xf numFmtId="2" fontId="0" fillId="0" borderId="0" xfId="0" applyNumberFormat="1" applyProtection="1"/>
    <xf numFmtId="2" fontId="3" fillId="0" borderId="0" xfId="0" applyNumberFormat="1" applyFont="1" applyAlignment="1" applyProtection="1">
      <alignment horizontal="right"/>
    </xf>
    <xf numFmtId="2" fontId="4" fillId="0" borderId="0" xfId="0" applyNumberFormat="1" applyFont="1" applyProtection="1"/>
    <xf numFmtId="164" fontId="4" fillId="0" borderId="0" xfId="0" applyNumberFormat="1" applyFont="1" applyProtection="1"/>
    <xf numFmtId="2" fontId="4" fillId="2" borderId="0" xfId="0" applyNumberFormat="1" applyFont="1" applyFill="1" applyProtection="1"/>
    <xf numFmtId="164" fontId="3" fillId="0" borderId="0" xfId="0" applyNumberFormat="1" applyFont="1" applyAlignment="1" applyProtection="1">
      <alignment horizontal="right"/>
    </xf>
    <xf numFmtId="164" fontId="4" fillId="2" borderId="0" xfId="0" applyNumberFormat="1" applyFont="1" applyFill="1" applyProtection="1"/>
    <xf numFmtId="2" fontId="3" fillId="0" borderId="0" xfId="0" applyNumberFormat="1" applyFont="1" applyAlignment="1" applyProtection="1">
      <alignment horizontal="center"/>
    </xf>
    <xf numFmtId="164" fontId="0" fillId="0" borderId="1" xfId="0" applyNumberFormat="1" applyFill="1" applyBorder="1" applyProtection="1"/>
    <xf numFmtId="164" fontId="4" fillId="0" borderId="2" xfId="0" applyNumberFormat="1" applyFont="1" applyBorder="1" applyProtection="1">
      <protection locked="0"/>
    </xf>
    <xf numFmtId="2" fontId="2" fillId="2" borderId="0" xfId="0" applyNumberFormat="1" applyFont="1" applyFill="1" applyProtection="1"/>
    <xf numFmtId="49" fontId="0" fillId="0" borderId="2" xfId="0" applyNumberFormat="1" applyBorder="1" applyProtection="1">
      <protection locked="0"/>
    </xf>
    <xf numFmtId="0" fontId="0" fillId="0" borderId="0" xfId="0" applyAlignment="1" applyProtection="1">
      <alignment horizontal="center"/>
    </xf>
    <xf numFmtId="0" fontId="1" fillId="0" borderId="0" xfId="0" applyFont="1" applyAlignment="1" applyProtection="1">
      <alignment horizontal="center"/>
    </xf>
    <xf numFmtId="0" fontId="0" fillId="0" borderId="0" xfId="0" applyFill="1" applyAlignment="1" applyProtection="1">
      <alignment horizontal="center"/>
    </xf>
    <xf numFmtId="2" fontId="0" fillId="0" borderId="1" xfId="0" applyNumberFormat="1" applyBorder="1" applyProtection="1"/>
    <xf numFmtId="0" fontId="0" fillId="0" borderId="0" xfId="0" applyBorder="1" applyProtection="1"/>
    <xf numFmtId="165" fontId="0" fillId="0" borderId="2" xfId="0" applyNumberFormat="1" applyBorder="1" applyAlignment="1" applyProtection="1">
      <alignment horizontal="left"/>
      <protection locked="0"/>
    </xf>
    <xf numFmtId="0" fontId="0" fillId="4" borderId="0" xfId="0" applyFill="1" applyAlignment="1" applyProtection="1">
      <alignment horizontal="right"/>
    </xf>
    <xf numFmtId="0" fontId="5" fillId="0" borderId="0" xfId="0" applyFont="1" applyAlignment="1" applyProtection="1">
      <alignment horizontal="center"/>
    </xf>
    <xf numFmtId="0" fontId="5" fillId="0" borderId="0" xfId="0" applyFont="1" applyAlignment="1" applyProtection="1">
      <alignment horizontal="right"/>
    </xf>
    <xf numFmtId="0" fontId="0" fillId="0" borderId="0" xfId="0" applyFont="1" applyAlignment="1" applyProtection="1">
      <alignment horizontal="right"/>
    </xf>
    <xf numFmtId="49" fontId="4" fillId="0" borderId="2" xfId="0" applyNumberFormat="1" applyFont="1" applyBorder="1" applyProtection="1">
      <protection locked="0"/>
    </xf>
    <xf numFmtId="164" fontId="3" fillId="0" borderId="0" xfId="0" applyNumberFormat="1" applyFont="1" applyAlignment="1" applyProtection="1">
      <alignment horizontal="left"/>
    </xf>
    <xf numFmtId="0" fontId="1" fillId="0" borderId="0" xfId="0" applyFont="1" applyAlignment="1" applyProtection="1">
      <alignment horizontal="left"/>
    </xf>
    <xf numFmtId="0" fontId="0" fillId="0" borderId="0" xfId="0" applyAlignment="1" applyProtection="1">
      <alignment horizontal="left"/>
    </xf>
    <xf numFmtId="49" fontId="4" fillId="0" borderId="2" xfId="0" applyNumberFormat="1" applyFont="1" applyBorder="1" applyAlignment="1" applyProtection="1">
      <alignment horizontal="left"/>
      <protection locked="0"/>
    </xf>
    <xf numFmtId="0" fontId="6" fillId="0" borderId="0" xfId="0" applyFont="1" applyAlignment="1" applyProtection="1">
      <alignment horizontal="right"/>
    </xf>
    <xf numFmtId="0" fontId="6" fillId="0" borderId="0" xfId="0" applyFont="1" applyAlignment="1" applyProtection="1">
      <alignment horizontal="left"/>
    </xf>
    <xf numFmtId="2" fontId="4" fillId="0" borderId="2" xfId="0" applyNumberFormat="1" applyFont="1" applyBorder="1" applyProtection="1">
      <protection locked="0"/>
    </xf>
    <xf numFmtId="0" fontId="7" fillId="0" borderId="0" xfId="0" applyFont="1" applyAlignment="1" applyProtection="1">
      <alignment horizontal="right"/>
    </xf>
    <xf numFmtId="0" fontId="8" fillId="0" borderId="0" xfId="0" applyFont="1" applyAlignment="1" applyProtection="1">
      <alignment horizontal="center"/>
    </xf>
    <xf numFmtId="0" fontId="9" fillId="0" borderId="0" xfId="0" applyFont="1" applyProtection="1"/>
    <xf numFmtId="0" fontId="10" fillId="0" borderId="0" xfId="0" applyFont="1" applyAlignment="1" applyProtection="1">
      <alignment horizontal="right"/>
    </xf>
    <xf numFmtId="0" fontId="11" fillId="5" borderId="0" xfId="0" applyFont="1" applyFill="1" applyAlignment="1">
      <alignment horizontal="center"/>
    </xf>
    <xf numFmtId="0" fontId="11" fillId="5" borderId="0" xfId="0" applyFont="1" applyFill="1"/>
    <xf numFmtId="164" fontId="4" fillId="5" borderId="0" xfId="0" applyNumberFormat="1" applyFont="1" applyFill="1"/>
    <xf numFmtId="2" fontId="4" fillId="5" borderId="0" xfId="0" applyNumberFormat="1" applyFont="1" applyFill="1"/>
    <xf numFmtId="0" fontId="0" fillId="4" borderId="0" xfId="0" applyFill="1" applyAlignment="1" applyProtection="1">
      <alignment horizontal="center"/>
    </xf>
    <xf numFmtId="166" fontId="0" fillId="0" borderId="2" xfId="0" applyNumberFormat="1" applyBorder="1" applyAlignment="1" applyProtection="1">
      <alignment horizontal="center"/>
      <protection locked="0"/>
    </xf>
    <xf numFmtId="0" fontId="0" fillId="0" borderId="0" xfId="0" applyFill="1" applyBorder="1" applyProtection="1"/>
    <xf numFmtId="0" fontId="1" fillId="0" borderId="0" xfId="0" applyFont="1" applyProtection="1"/>
    <xf numFmtId="2" fontId="4" fillId="0" borderId="0" xfId="0" applyNumberFormat="1" applyFont="1" applyFill="1" applyProtection="1"/>
    <xf numFmtId="0" fontId="0" fillId="2" borderId="0" xfId="0" applyFill="1" applyAlignment="1" applyProtection="1">
      <alignment horizontal="center" vertical="center"/>
    </xf>
  </cellXfs>
  <cellStyles count="1">
    <cellStyle name="Standard" xfId="0" builtinId="0"/>
  </cellStyles>
  <dxfs count="1606">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i val="0"/>
        <color rgb="FFFF0000"/>
      </font>
    </dxf>
    <dxf>
      <font>
        <color theme="0"/>
      </font>
    </dxf>
    <dxf>
      <font>
        <color rgb="FF00B05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strike val="0"/>
        <color rgb="FFFF0000"/>
      </font>
    </dxf>
    <dxf>
      <font>
        <color rgb="FFFF0000"/>
      </font>
    </dxf>
    <dxf>
      <font>
        <color rgb="FF00B050"/>
      </font>
    </dxf>
    <dxf>
      <font>
        <color theme="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b val="0"/>
        <i/>
        <color rgb="FFFF0000"/>
      </font>
    </dxf>
    <dxf>
      <font>
        <b/>
        <i/>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color theme="0"/>
      </font>
    </dxf>
    <dxf>
      <font>
        <b/>
        <i val="0"/>
        <color rgb="FFFF0000"/>
      </font>
    </dxf>
    <dxf>
      <font>
        <b/>
        <i val="0"/>
        <color rgb="FFFF0000"/>
      </font>
    </dxf>
    <dxf>
      <font>
        <b/>
        <i val="0"/>
        <color rgb="FFFF0000"/>
      </font>
    </dxf>
    <dxf>
      <font>
        <b/>
        <i val="0"/>
        <color rgb="FFFF0000"/>
      </font>
    </dxf>
    <dxf>
      <font>
        <b val="0"/>
        <i/>
        <color rgb="FFFF0000"/>
      </font>
    </dxf>
    <dxf>
      <font>
        <b/>
        <i/>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color rgb="FF00B050"/>
      </font>
    </dxf>
    <dxf>
      <font>
        <b val="0"/>
        <i/>
        <color rgb="FFFF0000"/>
      </font>
    </dxf>
    <dxf>
      <font>
        <b/>
        <i val="0"/>
        <color rgb="FF00B050"/>
      </font>
    </dxf>
    <dxf>
      <font>
        <b/>
        <i val="0"/>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b/>
        <i/>
        <color rgb="FF00B050"/>
      </font>
    </dxf>
    <dxf>
      <font>
        <b val="0"/>
        <i/>
        <color rgb="FFFF0000"/>
      </font>
    </dxf>
    <dxf>
      <font>
        <b/>
        <i val="0"/>
        <color rgb="FF00B050"/>
      </font>
    </dxf>
    <dxf>
      <font>
        <color theme="0"/>
      </font>
    </dxf>
    <dxf>
      <font>
        <b/>
        <i val="0"/>
        <strike val="0"/>
        <color rgb="FFFF0000"/>
      </font>
    </dxf>
    <dxf>
      <font>
        <color rgb="FFFF0000"/>
      </font>
    </dxf>
    <dxf>
      <font>
        <color rgb="FF00B050"/>
      </font>
    </dxf>
    <dxf>
      <font>
        <color theme="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color theme="0"/>
      </font>
    </dxf>
    <dxf>
      <font>
        <b/>
        <i val="0"/>
        <color rgb="FFFF0000"/>
      </font>
    </dxf>
    <dxf>
      <font>
        <b/>
        <i val="0"/>
        <color rgb="FFFF0000"/>
      </font>
    </dxf>
    <dxf>
      <font>
        <b/>
        <i val="0"/>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color theme="0"/>
      </font>
    </dxf>
    <dxf>
      <font>
        <b/>
        <i val="0"/>
        <color rgb="FFFF0000"/>
      </font>
    </dxf>
    <dxf>
      <font>
        <color rgb="FFFF0000"/>
      </font>
    </dxf>
    <dxf>
      <font>
        <color rgb="FF00B050"/>
      </font>
    </dxf>
    <dxf>
      <font>
        <color theme="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color rgb="FFFF0000"/>
      </font>
    </dxf>
    <dxf>
      <font>
        <color rgb="FF00B050"/>
      </font>
    </dxf>
    <dxf>
      <font>
        <color theme="0"/>
      </font>
    </dxf>
    <dxf>
      <font>
        <color theme="0"/>
      </font>
    </dxf>
    <dxf>
      <font>
        <b/>
        <i val="0"/>
        <color rgb="FFFF0000"/>
      </font>
    </dxf>
    <dxf>
      <font>
        <b val="0"/>
        <i/>
        <color rgb="FFFF0000"/>
      </font>
    </dxf>
    <dxf>
      <font>
        <b/>
        <i/>
        <color rgb="FFFF000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color theme="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color theme="0"/>
      </font>
    </dxf>
    <dxf>
      <font>
        <b/>
        <i val="0"/>
        <color rgb="FFFF0000"/>
      </font>
    </dxf>
    <dxf>
      <font>
        <b val="0"/>
        <i/>
        <color rgb="FFFF0000"/>
      </font>
    </dxf>
    <dxf>
      <font>
        <b/>
        <i/>
        <color rgb="FFFF000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strike val="0"/>
        <color rgb="FFFF0000"/>
      </font>
    </dxf>
    <dxf>
      <font>
        <color rgb="FFFF0000"/>
      </font>
    </dxf>
    <dxf>
      <font>
        <color rgb="FF00B050"/>
      </font>
    </dxf>
    <dxf>
      <font>
        <color theme="0"/>
      </font>
    </dxf>
    <dxf>
      <font>
        <color theme="0"/>
      </font>
    </dxf>
    <dxf>
      <font>
        <b val="0"/>
        <i/>
        <color rgb="FFFF0000"/>
      </font>
    </dxf>
    <dxf>
      <font>
        <b/>
        <i/>
        <color rgb="FFFF0000"/>
      </font>
    </dxf>
    <dxf>
      <font>
        <b/>
        <i val="0"/>
        <color rgb="FFFF0000"/>
      </font>
    </dxf>
    <dxf>
      <font>
        <color theme="0"/>
      </font>
    </dxf>
    <dxf>
      <font>
        <b val="0"/>
        <i/>
        <color rgb="FFFF0000"/>
      </font>
    </dxf>
    <dxf>
      <font>
        <b/>
        <i/>
        <color rgb="FFFF0000"/>
      </font>
    </dxf>
    <dxf>
      <font>
        <b/>
        <i val="0"/>
        <color rgb="FFFF0000"/>
      </font>
    </dxf>
    <dxf>
      <font>
        <color theme="0"/>
      </font>
    </dxf>
    <dxf>
      <font>
        <b/>
        <i val="0"/>
        <color rgb="FFFF0000"/>
      </font>
    </dxf>
    <dxf>
      <font>
        <b val="0"/>
        <i/>
        <color rgb="FFFF0000"/>
      </font>
    </dxf>
    <dxf>
      <font>
        <b/>
        <i/>
        <color rgb="FFFF0000"/>
      </font>
    </dxf>
    <dxf>
      <font>
        <color theme="0"/>
      </font>
    </dxf>
    <dxf>
      <font>
        <b/>
        <i val="0"/>
        <color rgb="FFFF0000"/>
      </font>
    </dxf>
    <dxf>
      <font>
        <b val="0"/>
        <i/>
        <color rgb="FFFF0000"/>
      </font>
    </dxf>
    <dxf>
      <font>
        <b/>
        <i/>
        <color rgb="FFFF0000"/>
      </font>
    </dxf>
    <dxf>
      <font>
        <color rgb="FFFF0000"/>
      </font>
    </dxf>
    <dxf>
      <font>
        <color rgb="FF00B050"/>
      </font>
    </dxf>
    <dxf>
      <font>
        <color theme="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b/>
        <i/>
        <color rgb="FF00B050"/>
      </font>
    </dxf>
    <dxf>
      <font>
        <b val="0"/>
        <i/>
        <color rgb="FFFF0000"/>
      </font>
    </dxf>
    <dxf>
      <font>
        <b/>
        <i val="0"/>
        <color rgb="FF00B050"/>
      </font>
    </dxf>
    <dxf>
      <font>
        <color theme="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b/>
        <i val="0"/>
        <color rgb="FFFF0000"/>
      </font>
    </dxf>
    <dxf>
      <font>
        <color theme="0"/>
      </font>
    </dxf>
    <dxf>
      <font>
        <color rgb="FF00B050"/>
      </font>
    </dxf>
    <dxf>
      <font>
        <b/>
        <i val="0"/>
        <color rgb="FFFF0000"/>
      </font>
    </dxf>
    <dxf>
      <font>
        <color theme="0"/>
      </font>
    </dxf>
    <dxf>
      <font>
        <color rgb="FF00B050"/>
      </font>
    </dxf>
    <dxf>
      <font>
        <b/>
        <i val="0"/>
        <color rgb="FFFF0000"/>
      </font>
    </dxf>
    <dxf>
      <font>
        <color theme="0"/>
      </font>
    </dxf>
    <dxf>
      <font>
        <color rgb="FF00B050"/>
      </font>
    </dxf>
    <dxf>
      <font>
        <b/>
        <i val="0"/>
        <strike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b/>
        <i val="0"/>
        <color rgb="FFFF0000"/>
      </font>
    </dxf>
    <dxf>
      <font>
        <b/>
        <i val="0"/>
        <color rgb="FFFF0000"/>
      </font>
    </dxf>
    <dxf>
      <font>
        <b val="0"/>
        <i/>
        <color rgb="FFFF0000"/>
      </font>
    </dxf>
    <dxf>
      <font>
        <b/>
        <i/>
        <color rgb="FFFF0000"/>
      </font>
    </dxf>
    <dxf>
      <font>
        <color theme="0"/>
      </font>
    </dxf>
    <dxf>
      <font>
        <b val="0"/>
        <i/>
        <color rgb="FFFF0000"/>
      </font>
    </dxf>
    <dxf>
      <font>
        <b/>
        <i/>
        <color rgb="FFFF0000"/>
      </font>
    </dxf>
    <dxf>
      <font>
        <color theme="0"/>
      </font>
    </dxf>
    <dxf>
      <font>
        <color rgb="FFFF0000"/>
      </font>
    </dxf>
    <dxf>
      <font>
        <color rgb="FF00B050"/>
      </font>
    </dxf>
    <dxf>
      <font>
        <color theme="0"/>
      </font>
    </dxf>
    <dxf>
      <font>
        <color theme="0"/>
      </font>
    </dxf>
    <dxf>
      <font>
        <b/>
        <i val="0"/>
        <color rgb="FFFF0000"/>
      </font>
    </dxf>
    <dxf>
      <font>
        <color theme="0"/>
      </font>
    </dxf>
    <dxf>
      <font>
        <color theme="0"/>
      </font>
    </dxf>
    <dxf>
      <font>
        <b/>
        <i val="0"/>
        <color rgb="FFFF0000"/>
      </font>
    </dxf>
    <dxf>
      <font>
        <b/>
        <i val="0"/>
        <color rgb="FF00B05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9525</xdr:rowOff>
    </xdr:from>
    <xdr:to>
      <xdr:col>9</xdr:col>
      <xdr:colOff>9525</xdr:colOff>
      <xdr:row>43</xdr:row>
      <xdr:rowOff>114301</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247650" y="4200525"/>
          <a:ext cx="7381875" cy="4105276"/>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Ein Arbeitgeber, der Arbeitnehmer*innen nach § 8 SGB IV beschäftigt (sog. Minijobber oder kurzfristig Beschäftigte) ist verpflichtet, </a:t>
          </a:r>
          <a:r>
            <a:rPr lang="de-DE" sz="1100" b="1">
              <a:solidFill>
                <a:schemeClr val="dk1"/>
              </a:solidFill>
              <a:effectLst/>
              <a:latin typeface="+mn-lt"/>
              <a:ea typeface="+mn-ea"/>
              <a:cs typeface="+mn-cs"/>
            </a:rPr>
            <a:t>Beginn, Ende und Dauer der täglichen Arbeitszeit</a:t>
          </a:r>
          <a:r>
            <a:rPr lang="de-DE" sz="1100">
              <a:solidFill>
                <a:schemeClr val="dk1"/>
              </a:solidFill>
              <a:effectLst/>
              <a:latin typeface="+mn-lt"/>
              <a:ea typeface="+mn-ea"/>
              <a:cs typeface="+mn-cs"/>
            </a:rPr>
            <a:t> dieser Arbeitnehmer*innen spätestens innerhalb einer Woche (d.h. bis zum Ablauf des 7 Kalendertages, der auf den Tag der Arbeitsleistung folgt) aufzuzeichnen. Diese Aufzeichnungen sind </a:t>
          </a:r>
          <a:r>
            <a:rPr lang="de-DE" sz="1100" b="1">
              <a:solidFill>
                <a:schemeClr val="dk1"/>
              </a:solidFill>
              <a:effectLst/>
              <a:latin typeface="+mn-lt"/>
              <a:ea typeface="+mn-ea"/>
              <a:cs typeface="+mn-cs"/>
            </a:rPr>
            <a:t>mindestens für zwei Jahre</a:t>
          </a:r>
          <a:r>
            <a:rPr lang="de-DE" sz="1100">
              <a:solidFill>
                <a:schemeClr val="dk1"/>
              </a:solidFill>
              <a:effectLst/>
              <a:latin typeface="+mn-lt"/>
              <a:ea typeface="+mn-ea"/>
              <a:cs typeface="+mn-cs"/>
            </a:rPr>
            <a:t> aufzubewahren. </a:t>
          </a:r>
          <a:r>
            <a:rPr lang="de-DE" sz="1100" b="1">
              <a:solidFill>
                <a:schemeClr val="dk1"/>
              </a:solidFill>
              <a:effectLst/>
              <a:latin typeface="+mn-lt"/>
              <a:ea typeface="+mn-ea"/>
              <a:cs typeface="+mn-cs"/>
            </a:rPr>
            <a:t>(§17 Abs. 1 MiLoG)</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SHK, WHB und WHK im Minijobbereich:</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Für diesen Personenkreis besteht eine allgemeine, gesetzliche Aufzeichnungsverpflichtung. Die Arbeitszeiten der Hilfskräfte werden von den Fachvorgesetzten z.B. Professor*innen erfasst und verantwortet. Eine Delegation der Erfassung ist möglich. Hierzu ist die DV-gestützte Vorlage zu nutzen.</a:t>
          </a:r>
        </a:p>
        <a:p>
          <a:r>
            <a:rPr lang="de-DE" sz="1100">
              <a:solidFill>
                <a:schemeClr val="dk1"/>
              </a:solidFill>
              <a:effectLst/>
              <a:latin typeface="+mn-lt"/>
              <a:ea typeface="+mn-ea"/>
              <a:cs typeface="+mn-cs"/>
            </a:rPr>
            <a:t> </a:t>
          </a:r>
        </a:p>
        <a:p>
          <a:r>
            <a:rPr lang="de-DE" sz="1100" b="1">
              <a:solidFill>
                <a:schemeClr val="dk1"/>
              </a:solidFill>
              <a:effectLst/>
              <a:latin typeface="+mn-lt"/>
              <a:ea typeface="+mn-ea"/>
              <a:cs typeface="+mn-cs"/>
            </a:rPr>
            <a:t>SHK, WHB und WHK außerhalb des Minijobbereichs:</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Sofern bezogen auf den Monat die geleistete Arbeitszeit genau dem Vertragsverhältnis entspricht, fallen diese Hilfskräfte nach MiLoG nicht unter die Aufzeichnungspflicht.</a:t>
          </a: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Wenn aufgrund einer flexibilisierten Arbeitszeit, monatliche Mehrarbeit anfällt und deshalb ein </a:t>
          </a:r>
          <a:r>
            <a:rPr lang="de-DE" sz="1100" b="1">
              <a:solidFill>
                <a:schemeClr val="dk1"/>
              </a:solidFill>
              <a:effectLst/>
              <a:latin typeface="+mn-lt"/>
              <a:ea typeface="+mn-ea"/>
              <a:cs typeface="+mn-cs"/>
            </a:rPr>
            <a:t>Arbeitszeitkonto gem. §2 Abs. 2 MiLoG</a:t>
          </a:r>
          <a:r>
            <a:rPr lang="de-DE" sz="1100">
              <a:solidFill>
                <a:schemeClr val="dk1"/>
              </a:solidFill>
              <a:effectLst/>
              <a:latin typeface="+mn-lt"/>
              <a:ea typeface="+mn-ea"/>
              <a:cs typeface="+mn-cs"/>
            </a:rPr>
            <a:t> geführt wird, sind auch hier die Aufzeichnungen für </a:t>
          </a:r>
          <a:r>
            <a:rPr lang="de-DE" sz="1100" b="1">
              <a:solidFill>
                <a:schemeClr val="dk1"/>
              </a:solidFill>
              <a:effectLst/>
              <a:latin typeface="+mn-lt"/>
              <a:ea typeface="+mn-ea"/>
              <a:cs typeface="+mn-cs"/>
            </a:rPr>
            <a:t>mindestens zwei Jahre</a:t>
          </a:r>
          <a:r>
            <a:rPr lang="de-DE" sz="1100">
              <a:solidFill>
                <a:schemeClr val="dk1"/>
              </a:solidFill>
              <a:effectLst/>
              <a:latin typeface="+mn-lt"/>
              <a:ea typeface="+mn-ea"/>
              <a:cs typeface="+mn-cs"/>
            </a:rPr>
            <a:t> aufzubewahren und für Kontrollzwecke bereitzuhalten.</a:t>
          </a:r>
        </a:p>
        <a:p>
          <a:r>
            <a:rPr lang="de-DE" sz="1100" baseline="0">
              <a:solidFill>
                <a:schemeClr val="dk1"/>
              </a:solidFill>
              <a:effectLst/>
              <a:latin typeface="+mn-lt"/>
              <a:ea typeface="+mn-ea"/>
              <a:cs typeface="+mn-cs"/>
            </a:rPr>
            <a:t>.  </a:t>
          </a:r>
          <a:endParaRPr lang="de-DE">
            <a:effectLst/>
          </a:endParaRPr>
        </a:p>
        <a:p>
          <a:endParaRPr lang="de-DE" sz="1100"/>
        </a:p>
        <a:p>
          <a:r>
            <a:rPr lang="de-DE" sz="1100" b="1">
              <a:solidFill>
                <a:schemeClr val="dk1"/>
              </a:solidFill>
              <a:effectLst/>
              <a:latin typeface="+mn-lt"/>
              <a:ea typeface="+mn-ea"/>
              <a:cs typeface="+mn-cs"/>
            </a:rPr>
            <a:t>Hinweis:</a:t>
          </a:r>
          <a:endParaRPr lang="de-DE" b="1">
            <a:effectLst/>
          </a:endParaRPr>
        </a:p>
        <a:p>
          <a:r>
            <a:rPr lang="de-DE" sz="1100">
              <a:solidFill>
                <a:schemeClr val="dk1"/>
              </a:solidFill>
              <a:effectLst/>
              <a:latin typeface="+mn-lt"/>
              <a:ea typeface="+mn-ea"/>
              <a:cs typeface="+mn-cs"/>
            </a:rPr>
            <a:t>In jedem Monatsblatt ist ein Feld (P2) zur Eingabe von Verrechnungszeiten vorgesehen. Diese Möglichkeit ist z.B. gedacht für Fälle, in denen das Beschäftigungsverhältnis nicht am 1. des Monats beginnt oder am letzten des Monats endet. Der Eintrag erfolgt hier im Format: Dezimalstunden (d.h. 3 Std. 45 Min. = 3,75 ).</a:t>
          </a:r>
          <a:endParaRPr lang="de-DE">
            <a:effectLst/>
          </a:endParaRPr>
        </a:p>
        <a:p>
          <a:endParaRPr lang="de-DE" sz="1100"/>
        </a:p>
      </xdr:txBody>
    </xdr:sp>
    <xdr:clientData/>
  </xdr:twoCellAnchor>
  <xdr:twoCellAnchor>
    <xdr:from>
      <xdr:col>1</xdr:col>
      <xdr:colOff>0</xdr:colOff>
      <xdr:row>45</xdr:row>
      <xdr:rowOff>1</xdr:rowOff>
    </xdr:from>
    <xdr:to>
      <xdr:col>9</xdr:col>
      <xdr:colOff>0</xdr:colOff>
      <xdr:row>59</xdr:row>
      <xdr:rowOff>1</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47650" y="8572501"/>
          <a:ext cx="7372350" cy="2667000"/>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a:solidFill>
                <a:schemeClr val="dk1"/>
              </a:solidFill>
              <a:effectLst/>
              <a:latin typeface="+mn-lt"/>
              <a:ea typeface="+mn-ea"/>
              <a:cs typeface="+mn-cs"/>
            </a:rPr>
            <a:t>Vorschriften</a:t>
          </a:r>
          <a:r>
            <a:rPr lang="de-DE" sz="1100" b="1" i="0" baseline="0">
              <a:solidFill>
                <a:schemeClr val="dk1"/>
              </a:solidFill>
              <a:effectLst/>
              <a:latin typeface="+mn-lt"/>
              <a:ea typeface="+mn-ea"/>
              <a:cs typeface="+mn-cs"/>
            </a:rPr>
            <a:t> zur Arbeitszeitgestaltung:</a:t>
          </a:r>
          <a:endParaRPr lang="de-DE">
            <a:effectLst/>
          </a:endParaRPr>
        </a:p>
        <a:p>
          <a:r>
            <a:rPr lang="de-DE" sz="1100" b="0" i="0">
              <a:solidFill>
                <a:schemeClr val="dk1"/>
              </a:solidFill>
              <a:effectLst/>
              <a:latin typeface="+mn-lt"/>
              <a:ea typeface="+mn-ea"/>
              <a:cs typeface="+mn-cs"/>
            </a:rPr>
            <a:t>1. Die werktägliche Arbeitszeit darf </a:t>
          </a:r>
          <a:r>
            <a:rPr lang="de-DE" sz="1100" b="1" i="0" u="sng">
              <a:solidFill>
                <a:schemeClr val="dk1"/>
              </a:solidFill>
              <a:effectLst/>
              <a:latin typeface="+mn-lt"/>
              <a:ea typeface="+mn-ea"/>
              <a:cs typeface="+mn-cs"/>
            </a:rPr>
            <a:t>acht Stunden</a:t>
          </a:r>
          <a:r>
            <a:rPr lang="de-DE" sz="1100" b="0" i="0">
              <a:solidFill>
                <a:schemeClr val="dk1"/>
              </a:solidFill>
              <a:effectLst/>
              <a:latin typeface="+mn-lt"/>
              <a:ea typeface="+mn-ea"/>
              <a:cs typeface="+mn-cs"/>
            </a:rPr>
            <a:t> nicht überschreiten.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Sie kann auf bis zu zehn Stunden nur verlängert werden, wenn innerhalb von sechs</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Kalendermonaten oder innerhalb von 24</a:t>
          </a:r>
          <a:r>
            <a:rPr lang="de-DE" sz="1100" baseline="0">
              <a:solidFill>
                <a:schemeClr val="dk1"/>
              </a:solidFill>
              <a:effectLst/>
              <a:latin typeface="+mn-lt"/>
              <a:ea typeface="+mn-ea"/>
              <a:cs typeface="+mn-cs"/>
            </a:rPr>
            <a:t> Wochen im Durchschnitt 8 Stunden werktäglich nicht überschritten werden.</a:t>
          </a:r>
          <a:endParaRPr lang="de-DE">
            <a:effectLst/>
          </a:endParaRPr>
        </a:p>
        <a:p>
          <a:r>
            <a:rPr lang="de-DE" sz="1100" b="0" i="0">
              <a:solidFill>
                <a:schemeClr val="dk1"/>
              </a:solidFill>
              <a:effectLst/>
              <a:latin typeface="+mn-lt"/>
              <a:ea typeface="+mn-ea"/>
              <a:cs typeface="+mn-cs"/>
            </a:rPr>
            <a:t>2. Die Arbeit ist durch eine Ruhepause von mindestens </a:t>
          </a:r>
          <a:r>
            <a:rPr lang="de-DE" sz="1100" b="1" i="0">
              <a:solidFill>
                <a:schemeClr val="dk1"/>
              </a:solidFill>
              <a:effectLst/>
              <a:latin typeface="+mn-lt"/>
              <a:ea typeface="+mn-ea"/>
              <a:cs typeface="+mn-cs"/>
            </a:rPr>
            <a:t>30 Minuten </a:t>
          </a:r>
          <a:r>
            <a:rPr lang="de-DE" sz="1100" b="0" i="0">
              <a:solidFill>
                <a:schemeClr val="dk1"/>
              </a:solidFill>
              <a:effectLst/>
              <a:latin typeface="+mn-lt"/>
              <a:ea typeface="+mn-ea"/>
              <a:cs typeface="+mn-cs"/>
            </a:rPr>
            <a:t>bei einer Arbeitszeit von mehr als </a:t>
          </a:r>
          <a:r>
            <a:rPr lang="de-DE" sz="1100" b="1" i="0">
              <a:solidFill>
                <a:schemeClr val="dk1"/>
              </a:solidFill>
              <a:effectLst/>
              <a:latin typeface="+mn-lt"/>
              <a:ea typeface="+mn-ea"/>
              <a:cs typeface="+mn-cs"/>
            </a:rPr>
            <a:t>6 Stunden </a:t>
          </a:r>
          <a:r>
            <a:rPr lang="de-DE" sz="1100" b="0" i="0">
              <a:solidFill>
                <a:schemeClr val="dk1"/>
              </a:solidFill>
              <a:effectLst/>
              <a:latin typeface="+mn-lt"/>
              <a:ea typeface="+mn-ea"/>
              <a:cs typeface="+mn-cs"/>
            </a:rPr>
            <a:t>	und mindestens </a:t>
          </a:r>
          <a:r>
            <a:rPr lang="de-DE" sz="1100" b="1" i="0">
              <a:solidFill>
                <a:schemeClr val="dk1"/>
              </a:solidFill>
              <a:effectLst/>
              <a:latin typeface="+mn-lt"/>
              <a:ea typeface="+mn-ea"/>
              <a:cs typeface="+mn-cs"/>
            </a:rPr>
            <a:t>45 Minuten </a:t>
          </a:r>
          <a:r>
            <a:rPr lang="de-DE" sz="1100" b="0" i="0">
              <a:solidFill>
                <a:schemeClr val="dk1"/>
              </a:solidFill>
              <a:effectLst/>
              <a:latin typeface="+mn-lt"/>
              <a:ea typeface="+mn-ea"/>
              <a:cs typeface="+mn-cs"/>
            </a:rPr>
            <a:t>bei einer Arbeitszeit von mehr als </a:t>
          </a:r>
          <a:r>
            <a:rPr lang="de-DE" sz="1100" b="1" i="0">
              <a:solidFill>
                <a:schemeClr val="dk1"/>
              </a:solidFill>
              <a:effectLst/>
              <a:latin typeface="+mn-lt"/>
              <a:ea typeface="+mn-ea"/>
              <a:cs typeface="+mn-cs"/>
            </a:rPr>
            <a:t>9 Stunden </a:t>
          </a:r>
          <a:r>
            <a:rPr lang="de-DE" sz="1100" b="0" i="0">
              <a:solidFill>
                <a:schemeClr val="dk1"/>
              </a:solidFill>
              <a:effectLst/>
              <a:latin typeface="+mn-lt"/>
              <a:ea typeface="+mn-ea"/>
              <a:cs typeface="+mn-cs"/>
            </a:rPr>
            <a:t>zu unterbrechen. Nach spätestens sechs Stunden Arbeitszeit muss eine Ruhepause eingelegt werden. Die Ruhepausen können in Zeitabschnitte von jeweils mindestens 15 Minuten aufgeteilt werden.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3. Nach Beendigung der täglichen Arbeitszeit ist eine ununterbrochene Ruhezeit von mindestens 11 Stunden einzuhalten.</a:t>
          </a:r>
          <a:endParaRPr lang="de-DE">
            <a:effectLst/>
          </a:endParaRPr>
        </a:p>
        <a:p>
          <a:r>
            <a:rPr lang="de-DE" sz="1100">
              <a:solidFill>
                <a:schemeClr val="dk1"/>
              </a:solidFill>
              <a:effectLst/>
              <a:latin typeface="+mn-lt"/>
              <a:ea typeface="+mn-ea"/>
              <a:cs typeface="+mn-cs"/>
            </a:rPr>
            <a:t>4. Arbeitszeiten an Sonn- und Feiertagen sind </a:t>
          </a:r>
          <a:r>
            <a:rPr lang="de-DE" sz="1100" b="1" u="sng">
              <a:solidFill>
                <a:schemeClr val="dk1"/>
              </a:solidFill>
              <a:effectLst/>
              <a:latin typeface="+mn-lt"/>
              <a:ea typeface="+mn-ea"/>
              <a:cs typeface="+mn-cs"/>
            </a:rPr>
            <a:t>nicht</a:t>
          </a:r>
          <a:r>
            <a:rPr lang="de-DE" sz="1100">
              <a:solidFill>
                <a:schemeClr val="dk1"/>
              </a:solidFill>
              <a:effectLst/>
              <a:latin typeface="+mn-lt"/>
              <a:ea typeface="+mn-ea"/>
              <a:cs typeface="+mn-cs"/>
            </a:rPr>
            <a:t> zulässig </a:t>
          </a:r>
          <a:endParaRPr lang="de-DE">
            <a:effectLst/>
          </a:endParaRPr>
        </a:p>
        <a:p>
          <a:r>
            <a:rPr lang="de-DE" sz="1100">
              <a:solidFill>
                <a:schemeClr val="dk1"/>
              </a:solidFill>
              <a:effectLst/>
              <a:latin typeface="+mn-lt"/>
              <a:ea typeface="+mn-ea"/>
              <a:cs typeface="+mn-cs"/>
            </a:rPr>
            <a:t>5. Arbeitszeiten</a:t>
          </a:r>
          <a:r>
            <a:rPr lang="de-DE" sz="1100" baseline="0">
              <a:solidFill>
                <a:schemeClr val="dk1"/>
              </a:solidFill>
              <a:effectLst/>
              <a:latin typeface="+mn-lt"/>
              <a:ea typeface="+mn-ea"/>
              <a:cs typeface="+mn-cs"/>
            </a:rPr>
            <a:t> zwischen 23:00 und 6:00 Uhr (Nachtarbeit) sind </a:t>
          </a:r>
          <a:r>
            <a:rPr lang="de-DE" sz="1100" b="1" u="sng" baseline="0">
              <a:solidFill>
                <a:schemeClr val="dk1"/>
              </a:solidFill>
              <a:effectLst/>
              <a:latin typeface="+mn-lt"/>
              <a:ea typeface="+mn-ea"/>
              <a:cs typeface="+mn-cs"/>
            </a:rPr>
            <a:t>nicht</a:t>
          </a:r>
          <a:r>
            <a:rPr lang="de-DE" sz="1100" baseline="0">
              <a:solidFill>
                <a:schemeClr val="dk1"/>
              </a:solidFill>
              <a:effectLst/>
              <a:latin typeface="+mn-lt"/>
              <a:ea typeface="+mn-ea"/>
              <a:cs typeface="+mn-cs"/>
            </a:rPr>
            <a:t> zulässig.</a:t>
          </a:r>
          <a:endParaRPr lang="de-DE">
            <a:effectLst/>
          </a:endParaRPr>
        </a:p>
        <a:p>
          <a:r>
            <a:rPr lang="de-DE" sz="1100" baseline="0">
              <a:solidFill>
                <a:schemeClr val="dk1"/>
              </a:solidFill>
              <a:effectLst/>
              <a:latin typeface="+mn-lt"/>
              <a:ea typeface="+mn-ea"/>
              <a:cs typeface="+mn-cs"/>
            </a:rPr>
            <a:t>6. Im Kalendermonat über die Sollarbeitszeit hinaus geleistete Mehrarbeitsstunden dürfen, soweit sie nicht bereits durch die regelmäßige Monatsvergütung mit dem Mindestlohn abgegolten sind (Ergebnis im Feld "Übertrag auf MiLoG-Arbeitszeitkonto"),  </a:t>
          </a:r>
          <a:r>
            <a:rPr lang="de-DE" sz="1100" b="1" u="sng" baseline="0">
              <a:solidFill>
                <a:schemeClr val="dk1"/>
              </a:solidFill>
              <a:effectLst/>
              <a:latin typeface="+mn-lt"/>
              <a:ea typeface="+mn-ea"/>
              <a:cs typeface="+mn-cs"/>
            </a:rPr>
            <a:t>50 v.H. der vertraglich vereinbarten Monatsarbeitszeit nicht übersteigen </a:t>
          </a:r>
          <a:r>
            <a:rPr lang="de-DE" sz="1100" baseline="0">
              <a:solidFill>
                <a:schemeClr val="dk1"/>
              </a:solidFill>
              <a:effectLst/>
              <a:latin typeface="+mn-lt"/>
              <a:ea typeface="+mn-ea"/>
              <a:cs typeface="+mn-cs"/>
            </a:rPr>
            <a:t>und müssen spätestens innerhalb von zwölf Kalendermonaten nach Entstehung durch bezahlte Freizeitgewährung ausgeglichen werden. </a:t>
          </a:r>
          <a:endParaRPr lang="de-DE">
            <a:effectLst/>
          </a:endParaRPr>
        </a:p>
        <a:p>
          <a:endParaRPr lang="de-DE" sz="1100"/>
        </a:p>
      </xdr:txBody>
    </xdr:sp>
    <xdr:clientData/>
  </xdr:twoCellAnchor>
  <xdr:twoCellAnchor>
    <xdr:from>
      <xdr:col>1</xdr:col>
      <xdr:colOff>0</xdr:colOff>
      <xdr:row>16</xdr:row>
      <xdr:rowOff>0</xdr:rowOff>
    </xdr:from>
    <xdr:to>
      <xdr:col>2</xdr:col>
      <xdr:colOff>1581150</xdr:colOff>
      <xdr:row>20</xdr:row>
      <xdr:rowOff>0</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247650" y="3048000"/>
          <a:ext cx="3286125"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DE" sz="1000"/>
            <a:t>Unterschrift Hilfskraft</a:t>
          </a:r>
        </a:p>
      </xdr:txBody>
    </xdr:sp>
    <xdr:clientData/>
  </xdr:twoCellAnchor>
  <xdr:twoCellAnchor>
    <xdr:from>
      <xdr:col>4</xdr:col>
      <xdr:colOff>0</xdr:colOff>
      <xdr:row>16</xdr:row>
      <xdr:rowOff>0</xdr:rowOff>
    </xdr:from>
    <xdr:to>
      <xdr:col>9</xdr:col>
      <xdr:colOff>0</xdr:colOff>
      <xdr:row>20</xdr:row>
      <xdr:rowOff>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248150" y="3048000"/>
          <a:ext cx="3381375"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de-DE" sz="1000"/>
            <a:t>Unterschrift Fachvorgesetzte/-r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8EEE5CF2-82D5-47A6-A306-26AB470A979E}"/>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9525</xdr:rowOff>
    </xdr:from>
    <xdr:to>
      <xdr:col>13</xdr:col>
      <xdr:colOff>428626</xdr:colOff>
      <xdr:row>2</xdr:row>
      <xdr:rowOff>76199</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2419350"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B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C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247649</xdr:colOff>
      <xdr:row>1</xdr:row>
      <xdr:rowOff>9527</xdr:rowOff>
    </xdr:from>
    <xdr:to>
      <xdr:col>13</xdr:col>
      <xdr:colOff>428625</xdr:colOff>
      <xdr:row>2</xdr:row>
      <xdr:rowOff>76201</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2419349" y="200027"/>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1</xdr:row>
      <xdr:rowOff>0</xdr:rowOff>
    </xdr:from>
    <xdr:to>
      <xdr:col>13</xdr:col>
      <xdr:colOff>438151</xdr:colOff>
      <xdr:row>2</xdr:row>
      <xdr:rowOff>66674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428875" y="190500"/>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8C9A0FCE-8541-46D1-90AC-12B5911B20CA}"/>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9525</xdr:colOff>
      <xdr:row>1</xdr:row>
      <xdr:rowOff>9525</xdr:rowOff>
    </xdr:from>
    <xdr:to>
      <xdr:col>13</xdr:col>
      <xdr:colOff>438151</xdr:colOff>
      <xdr:row>2</xdr:row>
      <xdr:rowOff>76199</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2428875" y="200025"/>
          <a:ext cx="3562351" cy="257174"/>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900" b="1" u="sng"/>
            <a:t>Jeweilige</a:t>
          </a:r>
          <a:r>
            <a:rPr lang="de-DE" sz="900"/>
            <a:t> Arbeitszeiten</a:t>
          </a:r>
          <a:r>
            <a:rPr lang="de-DE" sz="900" baseline="0"/>
            <a:t> </a:t>
          </a:r>
          <a:r>
            <a:rPr lang="de-DE" sz="900"/>
            <a:t>nur in der Form HH:MM (z.B. 09:15</a:t>
          </a:r>
          <a:r>
            <a:rPr lang="de-DE" sz="900" baseline="0"/>
            <a:t> bis 11:45)</a:t>
          </a:r>
          <a:endParaRPr lang="de-DE" sz="9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J50"/>
  <sheetViews>
    <sheetView tabSelected="1" zoomScaleNormal="100" workbookViewId="0">
      <selection activeCell="C4" sqref="C4"/>
    </sheetView>
  </sheetViews>
  <sheetFormatPr baseColWidth="10" defaultColWidth="11.42578125" defaultRowHeight="15" x14ac:dyDescent="0.25"/>
  <cols>
    <col min="1" max="1" width="3.7109375" style="4" customWidth="1"/>
    <col min="2" max="2" width="25.42578125" style="3" customWidth="1"/>
    <col min="3" max="3" width="30.7109375" style="4" customWidth="1"/>
    <col min="4" max="4" width="3.7109375" style="4" customWidth="1"/>
    <col min="5" max="5" width="12.7109375" style="25" customWidth="1"/>
    <col min="6" max="6" width="3.7109375" style="25" customWidth="1"/>
    <col min="7" max="9" width="11.42578125" style="4"/>
    <col min="10" max="10" width="11.42578125" style="32"/>
    <col min="11" max="16384" width="11.42578125" style="4"/>
  </cols>
  <sheetData>
    <row r="1" spans="2:10" x14ac:dyDescent="0.25">
      <c r="B1" s="31" t="s">
        <v>45</v>
      </c>
      <c r="C1" s="51">
        <v>2024</v>
      </c>
      <c r="G1" s="26" t="s">
        <v>24</v>
      </c>
      <c r="H1" s="26" t="s">
        <v>23</v>
      </c>
      <c r="I1" s="26" t="s">
        <v>22</v>
      </c>
    </row>
    <row r="2" spans="2:10" x14ac:dyDescent="0.25">
      <c r="B2" s="40" t="s">
        <v>50</v>
      </c>
    </row>
    <row r="3" spans="2:10" x14ac:dyDescent="0.25">
      <c r="E3" s="12" t="s">
        <v>8</v>
      </c>
      <c r="F3" s="27"/>
      <c r="G3" s="28">
        <f>IF(H3=0,0,Januar!B4*C10)</f>
        <v>0</v>
      </c>
      <c r="H3" s="28">
        <f>Januar!E2</f>
        <v>0</v>
      </c>
      <c r="I3" s="28">
        <f>ROUND(H3-G3,2)</f>
        <v>0</v>
      </c>
      <c r="J3" s="32" t="str">
        <f>IF(I3&gt;(G3/2),"&gt; 150%!"," ")</f>
        <v xml:space="preserve"> </v>
      </c>
    </row>
    <row r="4" spans="2:10" x14ac:dyDescent="0.25">
      <c r="B4" s="1" t="s">
        <v>27</v>
      </c>
      <c r="C4" s="24"/>
      <c r="E4" s="12" t="s">
        <v>11</v>
      </c>
      <c r="F4" s="27"/>
      <c r="G4" s="28">
        <f>IF(H4=0,0,Februar!B4*C10)</f>
        <v>0</v>
      </c>
      <c r="H4" s="28">
        <f>Februar!E2</f>
        <v>0</v>
      </c>
      <c r="I4" s="28">
        <f t="shared" ref="I4:I15" si="0">ROUND(H4-G4,2)</f>
        <v>0</v>
      </c>
      <c r="J4" s="32" t="str">
        <f t="shared" ref="J4:J15" si="1">IF(I4&gt;(G4/2),"&gt; 150%!"," ")</f>
        <v xml:space="preserve"> </v>
      </c>
    </row>
    <row r="5" spans="2:10" x14ac:dyDescent="0.25">
      <c r="B5" s="1" t="s">
        <v>29</v>
      </c>
      <c r="C5" s="24"/>
      <c r="E5" s="12" t="s">
        <v>12</v>
      </c>
      <c r="F5" s="27"/>
      <c r="G5" s="28">
        <f>IF(H5=0,0,März!B4*C10)</f>
        <v>0</v>
      </c>
      <c r="H5" s="28">
        <f>März!E2</f>
        <v>0</v>
      </c>
      <c r="I5" s="28">
        <f t="shared" si="0"/>
        <v>0</v>
      </c>
      <c r="J5" s="32" t="str">
        <f t="shared" si="1"/>
        <v xml:space="preserve"> </v>
      </c>
    </row>
    <row r="6" spans="2:10" x14ac:dyDescent="0.25">
      <c r="C6" s="29"/>
      <c r="E6" s="12" t="s">
        <v>13</v>
      </c>
      <c r="F6" s="27"/>
      <c r="G6" s="28">
        <f>IF(H6=0,0,April!B4*C10)</f>
        <v>0</v>
      </c>
      <c r="H6" s="28">
        <f>April!E2</f>
        <v>0</v>
      </c>
      <c r="I6" s="28">
        <f t="shared" si="0"/>
        <v>0</v>
      </c>
      <c r="J6" s="32" t="str">
        <f t="shared" si="1"/>
        <v xml:space="preserve"> </v>
      </c>
    </row>
    <row r="7" spans="2:10" x14ac:dyDescent="0.25">
      <c r="B7" s="1" t="s">
        <v>25</v>
      </c>
      <c r="C7" s="30"/>
      <c r="E7" s="12" t="s">
        <v>14</v>
      </c>
      <c r="F7" s="27"/>
      <c r="G7" s="28">
        <f>IF(H7=0,0,Mai!B4*C10)</f>
        <v>0</v>
      </c>
      <c r="H7" s="28">
        <f>Mai!E2</f>
        <v>0</v>
      </c>
      <c r="I7" s="28">
        <f t="shared" si="0"/>
        <v>0</v>
      </c>
      <c r="J7" s="32" t="str">
        <f t="shared" si="1"/>
        <v xml:space="preserve"> </v>
      </c>
    </row>
    <row r="8" spans="2:10" x14ac:dyDescent="0.25">
      <c r="B8" s="1" t="s">
        <v>26</v>
      </c>
      <c r="C8" s="30"/>
      <c r="E8" s="12" t="s">
        <v>15</v>
      </c>
      <c r="F8" s="27"/>
      <c r="G8" s="28">
        <f>IF(H8=0,0,Juni!B4*C10)</f>
        <v>0</v>
      </c>
      <c r="H8" s="28">
        <f>Juni!E2</f>
        <v>0</v>
      </c>
      <c r="I8" s="28">
        <f t="shared" si="0"/>
        <v>0</v>
      </c>
      <c r="J8" s="32" t="str">
        <f t="shared" si="1"/>
        <v xml:space="preserve"> </v>
      </c>
    </row>
    <row r="9" spans="2:10" x14ac:dyDescent="0.25">
      <c r="C9" s="44"/>
      <c r="E9" s="12" t="s">
        <v>16</v>
      </c>
      <c r="F9" s="27"/>
      <c r="G9" s="28">
        <f>IF(H9=0,0,Juli!B4*C10)</f>
        <v>0</v>
      </c>
      <c r="H9" s="28">
        <f>Juli!E2</f>
        <v>0</v>
      </c>
      <c r="I9" s="28">
        <f t="shared" si="0"/>
        <v>0</v>
      </c>
      <c r="J9" s="32" t="str">
        <f t="shared" si="1"/>
        <v xml:space="preserve"> </v>
      </c>
    </row>
    <row r="10" spans="2:10" x14ac:dyDescent="0.25">
      <c r="B10" s="1" t="s">
        <v>31</v>
      </c>
      <c r="C10" s="52"/>
      <c r="E10" s="12" t="s">
        <v>17</v>
      </c>
      <c r="F10" s="27"/>
      <c r="G10" s="28">
        <f>IF(H10=0,0,August!B4*C10)</f>
        <v>0</v>
      </c>
      <c r="H10" s="28">
        <f>August!E2</f>
        <v>0</v>
      </c>
      <c r="I10" s="28">
        <f t="shared" si="0"/>
        <v>0</v>
      </c>
      <c r="J10" s="32" t="str">
        <f t="shared" si="1"/>
        <v xml:space="preserve"> </v>
      </c>
    </row>
    <row r="11" spans="2:10" x14ac:dyDescent="0.25">
      <c r="C11" s="3"/>
      <c r="E11" s="12" t="s">
        <v>18</v>
      </c>
      <c r="F11" s="27"/>
      <c r="G11" s="28">
        <f>IF(H11=0,0,September!B4*C10)</f>
        <v>0</v>
      </c>
      <c r="H11" s="28">
        <f>September!E2</f>
        <v>0</v>
      </c>
      <c r="I11" s="28">
        <f t="shared" si="0"/>
        <v>0</v>
      </c>
      <c r="J11" s="32" t="str">
        <f t="shared" si="1"/>
        <v xml:space="preserve"> </v>
      </c>
    </row>
    <row r="12" spans="2:10" x14ac:dyDescent="0.25">
      <c r="E12" s="12" t="s">
        <v>19</v>
      </c>
      <c r="F12" s="27"/>
      <c r="G12" s="28">
        <f>IF(H12=0,0,Oktober!B4*C10)</f>
        <v>0</v>
      </c>
      <c r="H12" s="28">
        <f>Oktober!E2</f>
        <v>0</v>
      </c>
      <c r="I12" s="28">
        <f t="shared" si="0"/>
        <v>0</v>
      </c>
      <c r="J12" s="32" t="str">
        <f t="shared" si="1"/>
        <v xml:space="preserve"> </v>
      </c>
    </row>
    <row r="13" spans="2:10" x14ac:dyDescent="0.25">
      <c r="B13" s="1" t="s">
        <v>28</v>
      </c>
      <c r="C13" s="24"/>
      <c r="E13" s="12" t="s">
        <v>20</v>
      </c>
      <c r="F13" s="27"/>
      <c r="G13" s="28">
        <f>IF(H13=0,0,November!B4*C10)</f>
        <v>0</v>
      </c>
      <c r="H13" s="28">
        <f>November!E2</f>
        <v>0</v>
      </c>
      <c r="I13" s="28">
        <f t="shared" si="0"/>
        <v>0</v>
      </c>
      <c r="J13" s="32" t="str">
        <f t="shared" si="1"/>
        <v xml:space="preserve"> </v>
      </c>
    </row>
    <row r="14" spans="2:10" x14ac:dyDescent="0.25">
      <c r="B14" s="1" t="s">
        <v>30</v>
      </c>
      <c r="C14" s="24"/>
      <c r="E14" s="12" t="s">
        <v>21</v>
      </c>
      <c r="F14" s="27"/>
      <c r="G14" s="28">
        <f>IF(H14=0,0,Dezember!B4*C10)</f>
        <v>0</v>
      </c>
      <c r="H14" s="28">
        <f>Dezember!E2</f>
        <v>0</v>
      </c>
      <c r="I14" s="28">
        <f t="shared" si="0"/>
        <v>0</v>
      </c>
      <c r="J14" s="32" t="str">
        <f t="shared" si="1"/>
        <v xml:space="preserve"> </v>
      </c>
    </row>
    <row r="15" spans="2:10" x14ac:dyDescent="0.25">
      <c r="B15" s="1" t="s">
        <v>33</v>
      </c>
      <c r="C15" s="24"/>
      <c r="G15" s="28">
        <f>SUM(G3:G14)</f>
        <v>0</v>
      </c>
      <c r="H15" s="28">
        <f t="shared" ref="H15" si="2">SUM(H3:H14)</f>
        <v>0</v>
      </c>
      <c r="I15" s="28">
        <f t="shared" si="0"/>
        <v>0</v>
      </c>
      <c r="J15" s="32" t="str">
        <f t="shared" si="1"/>
        <v xml:space="preserve"> </v>
      </c>
    </row>
    <row r="16" spans="2:10" x14ac:dyDescent="0.25">
      <c r="B16" s="4"/>
    </row>
    <row r="17" spans="2:6" x14ac:dyDescent="0.25">
      <c r="C17" s="3"/>
    </row>
    <row r="18" spans="2:6" x14ac:dyDescent="0.25">
      <c r="C18" s="3"/>
    </row>
    <row r="19" spans="2:6" x14ac:dyDescent="0.25">
      <c r="C19" s="3"/>
    </row>
    <row r="20" spans="2:6" x14ac:dyDescent="0.25">
      <c r="C20" s="3"/>
      <c r="F20" s="3"/>
    </row>
    <row r="21" spans="2:6" x14ac:dyDescent="0.25">
      <c r="C21" s="3"/>
    </row>
    <row r="22" spans="2:6" x14ac:dyDescent="0.25">
      <c r="B22" s="4"/>
    </row>
    <row r="50" spans="2:2" x14ac:dyDescent="0.25">
      <c r="B50" s="41"/>
    </row>
  </sheetData>
  <sheetProtection algorithmName="SHA-512" hashValue="1avzUUItW8XfFhDi/6z6s6fDrsi65Lcg/lyC7hKvlEWUReKDf5YnZ1bYdBhFz8seYtEKgmzK/whEWsPJSIFg3w==" saltValue="SwiEpOYy7BOjw+TBqWVhUg==" spinCount="100000" sheet="1" objects="1" scenarios="1" selectLockedCells="1"/>
  <conditionalFormatting sqref="I3:I15">
    <cfRule type="cellIs" dxfId="1605" priority="4" operator="equal">
      <formula>0</formula>
    </cfRule>
    <cfRule type="cellIs" dxfId="1604" priority="7" operator="greaterThan">
      <formula>0</formula>
    </cfRule>
    <cfRule type="cellIs" dxfId="1603" priority="10" operator="lessThan">
      <formula>0</formula>
    </cfRule>
  </conditionalFormatting>
  <conditionalFormatting sqref="H3:H14">
    <cfRule type="cellIs" dxfId="1602" priority="9" operator="equal">
      <formula>0</formula>
    </cfRule>
  </conditionalFormatting>
  <conditionalFormatting sqref="G3:G14">
    <cfRule type="cellIs" dxfId="1601" priority="6" operator="equal">
      <formula>0</formula>
    </cfRule>
  </conditionalFormatting>
  <conditionalFormatting sqref="G15:H15">
    <cfRule type="cellIs" dxfId="1600" priority="2" operator="lessThan">
      <formula>0</formula>
    </cfRule>
    <cfRule type="cellIs" dxfId="1599" priority="3" operator="equal">
      <formula>0</formula>
    </cfRule>
  </conditionalFormatting>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R35"/>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v1.3</v>
      </c>
    </row>
    <row r="2" spans="1:18" s="8" customFormat="1" x14ac:dyDescent="0.25">
      <c r="A2" s="46"/>
      <c r="B2" s="7" t="s">
        <v>18</v>
      </c>
      <c r="D2" s="33" t="str">
        <f>IF(E3&gt;(B4*Stundennachweis!C10/2),"&gt;150%!"," ")</f>
        <v xml:space="preserve"> </v>
      </c>
      <c r="E2" s="11">
        <f>E13+E20+E27+E34+D35*24+P2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c r="R3" s="37"/>
    </row>
    <row r="4" spans="1:18" x14ac:dyDescent="0.25">
      <c r="B4" s="43">
        <v>4.2</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1" t="s">
        <v>3</v>
      </c>
      <c r="C6" s="2">
        <v>1</v>
      </c>
      <c r="D6" s="2"/>
      <c r="E6" s="9"/>
      <c r="F6" s="9"/>
      <c r="G6" s="19"/>
      <c r="H6" s="19"/>
      <c r="I6" s="17"/>
      <c r="J6" s="19"/>
      <c r="K6" s="19"/>
      <c r="L6" s="17"/>
      <c r="M6" s="19"/>
      <c r="N6" s="19"/>
      <c r="O6" s="17"/>
      <c r="P6" s="17"/>
      <c r="Q6" s="17"/>
      <c r="R6" s="17"/>
    </row>
    <row r="7" spans="1:18" x14ac:dyDescent="0.25">
      <c r="A7" s="45">
        <v>36</v>
      </c>
      <c r="B7" s="5" t="s">
        <v>4</v>
      </c>
      <c r="C7" s="6">
        <v>2</v>
      </c>
      <c r="D7" s="21">
        <f t="shared" ref="D7:D8" si="0">IF(P7&gt;0,P7,(I7+L7+O7))</f>
        <v>0</v>
      </c>
      <c r="E7" s="10" t="str">
        <f t="shared" ref="E7:E8" si="1">IF(D7*24&gt;10,"F:&gt;10h","")</f>
        <v/>
      </c>
      <c r="F7" s="10"/>
      <c r="G7" s="22"/>
      <c r="H7" s="22"/>
      <c r="I7" s="16">
        <f t="shared" ref="I7:I8" si="2">IF(OR(H7-G7&lt;0,H7*24&gt;23,AND(H7&gt;0,G7=0),AND(G7&lt;&gt;0,G7*24&lt;6)),"Fehler",H7-G7)</f>
        <v>0</v>
      </c>
      <c r="J7" s="22"/>
      <c r="K7" s="22"/>
      <c r="L7" s="16">
        <f t="shared" ref="L7:L8" si="3">IF(OR(K7-J7&lt;0,K7*24&gt;23,AND(K7&gt;0,J7=0),AND(J7&lt;&gt;0,J7*24&lt;6)),"Fehler",K7-J7)</f>
        <v>0</v>
      </c>
      <c r="M7" s="22"/>
      <c r="N7" s="22"/>
      <c r="O7" s="16">
        <f t="shared" ref="O7:O8" si="4">IF(OR(N7-M7&lt;0,N7*24&gt;23,AND(N7&gt;0,M7=0),AND(M7&lt;&gt;0,M7*24&lt;6)),"Fehler",N7-M7)</f>
        <v>0</v>
      </c>
      <c r="P7" s="22"/>
      <c r="R7" s="39"/>
    </row>
    <row r="8" spans="1:18" x14ac:dyDescent="0.25">
      <c r="B8" s="5" t="s">
        <v>5</v>
      </c>
      <c r="C8" s="6">
        <v>3</v>
      </c>
      <c r="D8" s="21">
        <f t="shared" si="0"/>
        <v>0</v>
      </c>
      <c r="E8" s="10" t="str">
        <f t="shared" si="1"/>
        <v/>
      </c>
      <c r="F8" s="10"/>
      <c r="G8" s="22"/>
      <c r="H8" s="22"/>
      <c r="I8" s="16">
        <f t="shared" si="2"/>
        <v>0</v>
      </c>
      <c r="J8" s="22"/>
      <c r="K8" s="22"/>
      <c r="L8" s="16">
        <f t="shared" si="3"/>
        <v>0</v>
      </c>
      <c r="M8" s="22"/>
      <c r="N8" s="22"/>
      <c r="O8" s="16">
        <f t="shared" si="4"/>
        <v>0</v>
      </c>
      <c r="P8" s="22"/>
      <c r="R8" s="39"/>
    </row>
    <row r="9" spans="1:18" x14ac:dyDescent="0.25">
      <c r="B9" s="5" t="s">
        <v>6</v>
      </c>
      <c r="C9" s="6">
        <v>4</v>
      </c>
      <c r="D9" s="21">
        <f t="shared" ref="D9" si="5">IF(P9&gt;0,P9,(I9+L9+O9))</f>
        <v>0</v>
      </c>
      <c r="E9" s="10" t="str">
        <f t="shared" ref="E9" si="6">IF(D9*24&gt;10,"F:&gt;10h","")</f>
        <v/>
      </c>
      <c r="F9" s="10"/>
      <c r="G9" s="22"/>
      <c r="H9" s="22"/>
      <c r="I9" s="16">
        <f t="shared" ref="I9" si="7">IF(OR(H9-G9&lt;0,H9*24&gt;23,AND(H9&gt;0,G9=0),AND(G9&lt;&gt;0,G9*24&lt;6)),"Fehler",H9-G9)</f>
        <v>0</v>
      </c>
      <c r="J9" s="22"/>
      <c r="K9" s="22"/>
      <c r="L9" s="16">
        <f t="shared" ref="L9" si="8">IF(OR(K9-J9&lt;0,K9*24&gt;23,AND(K9&gt;0,J9=0),AND(J9&lt;&gt;0,J9*24&lt;6)),"Fehler",K9-J9)</f>
        <v>0</v>
      </c>
      <c r="M9" s="22"/>
      <c r="N9" s="22"/>
      <c r="O9" s="16">
        <f t="shared" ref="O9" si="9">IF(OR(N9-M9&lt;0,N9*24&gt;23,AND(N9&gt;0,M9=0),AND(M9&lt;&gt;0,M9*24&lt;6)),"Fehler",N9-M9)</f>
        <v>0</v>
      </c>
      <c r="P9" s="22"/>
      <c r="R9" s="39"/>
    </row>
    <row r="10" spans="1:18" x14ac:dyDescent="0.25">
      <c r="B10" s="5" t="s">
        <v>0</v>
      </c>
      <c r="C10" s="6">
        <v>5</v>
      </c>
      <c r="D10" s="21">
        <f t="shared" ref="D10" si="10">IF(P10&gt;0,P10,(I10+L10+O10))</f>
        <v>0</v>
      </c>
      <c r="E10" s="10" t="str">
        <f t="shared" ref="E10" si="11">IF(D10*24&gt;10,"F:&gt;10h","")</f>
        <v/>
      </c>
      <c r="F10" s="10"/>
      <c r="G10" s="22"/>
      <c r="H10" s="22"/>
      <c r="I10" s="16">
        <f t="shared" ref="I10" si="12">IF(OR(H10-G10&lt;0,H10*24&gt;23,AND(H10&gt;0,G10=0),AND(G10&lt;&gt;0,G10*24&lt;6)),"Fehler",H10-G10)</f>
        <v>0</v>
      </c>
      <c r="J10" s="22"/>
      <c r="K10" s="22"/>
      <c r="L10" s="16">
        <f t="shared" ref="L10" si="13">IF(OR(K10-J10&lt;0,K10*24&gt;23,AND(K10&gt;0,J10=0),AND(J10&lt;&gt;0,J10*24&lt;6)),"Fehler",K10-J10)</f>
        <v>0</v>
      </c>
      <c r="M10" s="22"/>
      <c r="N10" s="22"/>
      <c r="O10" s="16">
        <f t="shared" ref="O10" si="14">IF(OR(N10-M10&lt;0,N10*24&gt;23,AND(N10&gt;0,M10=0),AND(M10&lt;&gt;0,M10*24&lt;6)),"Fehler",N10-M10)</f>
        <v>0</v>
      </c>
      <c r="P10" s="22"/>
      <c r="R10" s="39"/>
    </row>
    <row r="11" spans="1:18" x14ac:dyDescent="0.25">
      <c r="B11" s="5" t="s">
        <v>1</v>
      </c>
      <c r="C11" s="6">
        <v>6</v>
      </c>
      <c r="D11" s="21">
        <f t="shared" ref="D11" si="15">IF(P11&gt;0,P11,(I11+L11+O11))</f>
        <v>0</v>
      </c>
      <c r="E11" s="10" t="str">
        <f t="shared" ref="E11" si="16">IF(D11*24&gt;10,"F:&gt;10h","")</f>
        <v/>
      </c>
      <c r="F11" s="10"/>
      <c r="G11" s="22"/>
      <c r="H11" s="22"/>
      <c r="I11" s="16">
        <f t="shared" ref="I11:I12" si="17">IF(OR(H11-G11&lt;0,H11*24&gt;23,AND(H11&gt;0,G11=0),AND(G11&lt;&gt;0,G11*24&lt;6)),"Fehler",H11-G11)</f>
        <v>0</v>
      </c>
      <c r="J11" s="22"/>
      <c r="K11" s="22"/>
      <c r="L11" s="16">
        <f t="shared" ref="L11:L12" si="18">IF(OR(K11-J11&lt;0,K11*24&gt;23,AND(K11&gt;0,J11=0),AND(J11&lt;&gt;0,J11*24&lt;6)),"Fehler",K11-J11)</f>
        <v>0</v>
      </c>
      <c r="M11" s="22"/>
      <c r="N11" s="22"/>
      <c r="O11" s="16">
        <f t="shared" ref="O11:O12" si="19">IF(OR(N11-M11&lt;0,N11*24&gt;23,AND(N11&gt;0,M11=0),AND(M11&lt;&gt;0,M11*24&lt;6)),"Fehler",N11-M11)</f>
        <v>0</v>
      </c>
      <c r="P11" s="22"/>
      <c r="R11" s="39"/>
    </row>
    <row r="12" spans="1:18" x14ac:dyDescent="0.25">
      <c r="B12" s="5" t="s">
        <v>2</v>
      </c>
      <c r="C12" s="6">
        <v>7</v>
      </c>
      <c r="D12" s="21">
        <f t="shared" ref="D12" si="20">IF(P12&gt;0,P12,(I12+L12+O12))</f>
        <v>0</v>
      </c>
      <c r="E12" s="10" t="str">
        <f t="shared" ref="E12" si="21">IF(D12*24&gt;10,"F:&gt;10h","")</f>
        <v/>
      </c>
      <c r="F12" s="10"/>
      <c r="G12" s="22"/>
      <c r="H12" s="22"/>
      <c r="I12" s="16">
        <f t="shared" si="17"/>
        <v>0</v>
      </c>
      <c r="J12" s="22"/>
      <c r="K12" s="22"/>
      <c r="L12" s="16">
        <f t="shared" si="18"/>
        <v>0</v>
      </c>
      <c r="M12" s="22"/>
      <c r="N12" s="22"/>
      <c r="O12" s="16">
        <f t="shared" si="19"/>
        <v>0</v>
      </c>
      <c r="P12" s="22"/>
      <c r="R12" s="39"/>
    </row>
    <row r="13" spans="1:18" x14ac:dyDescent="0.25">
      <c r="B13" s="1" t="s">
        <v>3</v>
      </c>
      <c r="C13" s="2">
        <v>8</v>
      </c>
      <c r="D13" s="2"/>
      <c r="E13" s="9">
        <f>SUM(D7:D12)*24</f>
        <v>0</v>
      </c>
      <c r="F13" s="9"/>
      <c r="G13" s="19"/>
      <c r="H13" s="19"/>
      <c r="I13" s="17"/>
      <c r="J13" s="19"/>
      <c r="K13" s="19"/>
      <c r="L13" s="17"/>
      <c r="M13" s="19"/>
      <c r="N13" s="19"/>
      <c r="O13" s="17"/>
      <c r="P13" s="17"/>
      <c r="Q13" s="17"/>
      <c r="R13" s="17"/>
    </row>
    <row r="14" spans="1:18" x14ac:dyDescent="0.25">
      <c r="A14" s="45">
        <v>37</v>
      </c>
      <c r="B14" s="5" t="s">
        <v>4</v>
      </c>
      <c r="C14" s="6">
        <v>9</v>
      </c>
      <c r="D14" s="21">
        <f t="shared" ref="D14:D15" si="22">IF(P14&gt;0,P14,(I14+L14+O14))</f>
        <v>0</v>
      </c>
      <c r="E14" s="10" t="str">
        <f t="shared" ref="E14:E15" si="23">IF(D14*24&gt;10,"F:&gt;10h","")</f>
        <v/>
      </c>
      <c r="F14" s="10"/>
      <c r="G14" s="22"/>
      <c r="H14" s="22"/>
      <c r="I14" s="16">
        <f t="shared" ref="I14:I15" si="24">IF(OR(H14-G14&lt;0,H14*24&gt;23,AND(H14&gt;0,G14=0),AND(G14&lt;&gt;0,G14*24&lt;6)),"Fehler",H14-G14)</f>
        <v>0</v>
      </c>
      <c r="J14" s="22"/>
      <c r="K14" s="22"/>
      <c r="L14" s="16">
        <f t="shared" ref="L14:L15" si="25">IF(OR(K14-J14&lt;0,K14*24&gt;23,AND(K14&gt;0,J14=0),AND(J14&lt;&gt;0,J14*24&lt;6)),"Fehler",K14-J14)</f>
        <v>0</v>
      </c>
      <c r="M14" s="22"/>
      <c r="N14" s="22"/>
      <c r="O14" s="16">
        <f t="shared" ref="O14:O15" si="26">IF(OR(N14-M14&lt;0,N14*24&gt;23,AND(N14&gt;0,M14=0),AND(M14&lt;&gt;0,M14*24&lt;6)),"Fehler",N14-M14)</f>
        <v>0</v>
      </c>
      <c r="P14" s="22"/>
      <c r="R14" s="39"/>
    </row>
    <row r="15" spans="1:18" x14ac:dyDescent="0.25">
      <c r="B15" s="5" t="s">
        <v>5</v>
      </c>
      <c r="C15" s="6">
        <v>10</v>
      </c>
      <c r="D15" s="21">
        <f t="shared" si="22"/>
        <v>0</v>
      </c>
      <c r="E15" s="10" t="str">
        <f t="shared" si="23"/>
        <v/>
      </c>
      <c r="F15" s="10"/>
      <c r="G15" s="22"/>
      <c r="H15" s="22"/>
      <c r="I15" s="16">
        <f t="shared" si="24"/>
        <v>0</v>
      </c>
      <c r="J15" s="22"/>
      <c r="K15" s="22"/>
      <c r="L15" s="16">
        <f t="shared" si="25"/>
        <v>0</v>
      </c>
      <c r="M15" s="22"/>
      <c r="N15" s="22"/>
      <c r="O15" s="16">
        <f t="shared" si="26"/>
        <v>0</v>
      </c>
      <c r="P15" s="22"/>
      <c r="R15" s="39"/>
    </row>
    <row r="16" spans="1:18" x14ac:dyDescent="0.25">
      <c r="B16" s="5" t="s">
        <v>6</v>
      </c>
      <c r="C16" s="6">
        <v>11</v>
      </c>
      <c r="D16" s="21">
        <f t="shared" ref="D16" si="27">IF(P16&gt;0,P16,(I16+L16+O16))</f>
        <v>0</v>
      </c>
      <c r="E16" s="10" t="str">
        <f t="shared" ref="E16" si="28">IF(D16*24&gt;10,"F:&gt;10h","")</f>
        <v/>
      </c>
      <c r="F16" s="10"/>
      <c r="G16" s="22"/>
      <c r="H16" s="22"/>
      <c r="I16" s="16">
        <f t="shared" ref="I16" si="29">IF(OR(H16-G16&lt;0,H16*24&gt;23,AND(H16&gt;0,G16=0),AND(G16&lt;&gt;0,G16*24&lt;6)),"Fehler",H16-G16)</f>
        <v>0</v>
      </c>
      <c r="J16" s="22"/>
      <c r="K16" s="22"/>
      <c r="L16" s="16">
        <f t="shared" ref="L16" si="30">IF(OR(K16-J16&lt;0,K16*24&gt;23,AND(K16&gt;0,J16=0),AND(J16&lt;&gt;0,J16*24&lt;6)),"Fehler",K16-J16)</f>
        <v>0</v>
      </c>
      <c r="M16" s="22"/>
      <c r="N16" s="22"/>
      <c r="O16" s="16">
        <f t="shared" ref="O16" si="31">IF(OR(N16-M16&lt;0,N16*24&gt;23,AND(N16&gt;0,M16=0),AND(M16&lt;&gt;0,M16*24&lt;6)),"Fehler",N16-M16)</f>
        <v>0</v>
      </c>
      <c r="P16" s="22"/>
      <c r="R16" s="39"/>
    </row>
    <row r="17" spans="1:18" x14ac:dyDescent="0.25">
      <c r="B17" s="5" t="s">
        <v>0</v>
      </c>
      <c r="C17" s="6">
        <v>12</v>
      </c>
      <c r="D17" s="21">
        <f t="shared" ref="D17" si="32">IF(P17&gt;0,P17,(I17+L17+O17))</f>
        <v>0</v>
      </c>
      <c r="E17" s="10" t="str">
        <f t="shared" ref="E17" si="33">IF(D17*24&gt;10,"F:&gt;10h","")</f>
        <v/>
      </c>
      <c r="F17" s="10"/>
      <c r="G17" s="22"/>
      <c r="H17" s="22"/>
      <c r="I17" s="16">
        <f t="shared" ref="I17" si="34">IF(OR(H17-G17&lt;0,H17*24&gt;23,AND(H17&gt;0,G17=0),AND(G17&lt;&gt;0,G17*24&lt;6)),"Fehler",H17-G17)</f>
        <v>0</v>
      </c>
      <c r="J17" s="22"/>
      <c r="K17" s="22"/>
      <c r="L17" s="16">
        <f t="shared" ref="L17" si="35">IF(OR(K17-J17&lt;0,K17*24&gt;23,AND(K17&gt;0,J17=0),AND(J17&lt;&gt;0,J17*24&lt;6)),"Fehler",K17-J17)</f>
        <v>0</v>
      </c>
      <c r="M17" s="22"/>
      <c r="N17" s="22"/>
      <c r="O17" s="16">
        <f t="shared" ref="O17" si="36">IF(OR(N17-M17&lt;0,N17*24&gt;23,AND(N17&gt;0,M17=0),AND(M17&lt;&gt;0,M17*24&lt;6)),"Fehler",N17-M17)</f>
        <v>0</v>
      </c>
      <c r="P17" s="22"/>
      <c r="R17" s="39"/>
    </row>
    <row r="18" spans="1:18" x14ac:dyDescent="0.25">
      <c r="B18" s="5" t="s">
        <v>1</v>
      </c>
      <c r="C18" s="6">
        <v>13</v>
      </c>
      <c r="D18" s="21">
        <f t="shared" ref="D18" si="37">IF(P18&gt;0,P18,(I18+L18+O18))</f>
        <v>0</v>
      </c>
      <c r="E18" s="10" t="str">
        <f t="shared" ref="E18" si="38">IF(D18*24&gt;10,"F:&gt;10h","")</f>
        <v/>
      </c>
      <c r="F18" s="10"/>
      <c r="G18" s="22"/>
      <c r="H18" s="22"/>
      <c r="I18" s="16">
        <f t="shared" ref="I18:I19" si="39">IF(OR(H18-G18&lt;0,H18*24&gt;23,AND(H18&gt;0,G18=0),AND(G18&lt;&gt;0,G18*24&lt;6)),"Fehler",H18-G18)</f>
        <v>0</v>
      </c>
      <c r="J18" s="22"/>
      <c r="K18" s="22"/>
      <c r="L18" s="16">
        <f t="shared" ref="L18:L19" si="40">IF(OR(K18-J18&lt;0,K18*24&gt;23,AND(K18&gt;0,J18=0),AND(J18&lt;&gt;0,J18*24&lt;6)),"Fehler",K18-J18)</f>
        <v>0</v>
      </c>
      <c r="M18" s="22"/>
      <c r="N18" s="22"/>
      <c r="O18" s="16">
        <f t="shared" ref="O18:O19" si="41">IF(OR(N18-M18&lt;0,N18*24&gt;23,AND(N18&gt;0,M18=0),AND(M18&lt;&gt;0,M18*24&lt;6)),"Fehler",N18-M18)</f>
        <v>0</v>
      </c>
      <c r="P18" s="22"/>
      <c r="R18" s="39"/>
    </row>
    <row r="19" spans="1:18" x14ac:dyDescent="0.25">
      <c r="B19" s="5" t="s">
        <v>2</v>
      </c>
      <c r="C19" s="6">
        <v>14</v>
      </c>
      <c r="D19" s="21">
        <f>IF(P19&gt;0,P19,(I19+L19+O19))</f>
        <v>0</v>
      </c>
      <c r="E19" s="10" t="str">
        <f>IF(D19*24&gt;10,"F:&gt;10h","")</f>
        <v/>
      </c>
      <c r="F19" s="10"/>
      <c r="G19" s="22"/>
      <c r="H19" s="22"/>
      <c r="I19" s="16">
        <f t="shared" si="39"/>
        <v>0</v>
      </c>
      <c r="J19" s="22"/>
      <c r="K19" s="22"/>
      <c r="L19" s="16">
        <f t="shared" si="40"/>
        <v>0</v>
      </c>
      <c r="M19" s="22"/>
      <c r="N19" s="22"/>
      <c r="O19" s="16">
        <f t="shared" si="41"/>
        <v>0</v>
      </c>
      <c r="P19" s="22"/>
      <c r="R19" s="39"/>
    </row>
    <row r="20" spans="1:18" x14ac:dyDescent="0.25">
      <c r="B20" s="1" t="s">
        <v>3</v>
      </c>
      <c r="C20" s="2">
        <v>15</v>
      </c>
      <c r="D20" s="2"/>
      <c r="E20" s="9">
        <f>SUM(D14:D19)*24</f>
        <v>0</v>
      </c>
      <c r="F20" s="9"/>
      <c r="G20" s="19"/>
      <c r="H20" s="19"/>
      <c r="I20" s="17"/>
      <c r="J20" s="19"/>
      <c r="K20" s="19"/>
      <c r="L20" s="17"/>
      <c r="M20" s="19"/>
      <c r="N20" s="19"/>
      <c r="O20" s="17"/>
      <c r="P20" s="17"/>
      <c r="Q20" s="17"/>
      <c r="R20" s="17"/>
    </row>
    <row r="21" spans="1:18" x14ac:dyDescent="0.25">
      <c r="A21" s="45">
        <v>38</v>
      </c>
      <c r="B21" s="5" t="s">
        <v>4</v>
      </c>
      <c r="C21" s="6">
        <v>16</v>
      </c>
      <c r="D21" s="21">
        <f t="shared" ref="D21" si="42">IF(P21&gt;0,P21,(I21+L21+O21))</f>
        <v>0</v>
      </c>
      <c r="E21" s="10" t="str">
        <f t="shared" ref="E21:E22" si="43">IF(D21*24&gt;10,"F:&gt;10h","")</f>
        <v/>
      </c>
      <c r="F21" s="10"/>
      <c r="G21" s="22"/>
      <c r="H21" s="22"/>
      <c r="I21" s="16">
        <f t="shared" ref="I21:I22" si="44">IF(OR(H21-G21&lt;0,H21*24&gt;23,AND(H21&gt;0,G21=0),AND(G21&lt;&gt;0,G21*24&lt;6)),"Fehler",H21-G21)</f>
        <v>0</v>
      </c>
      <c r="J21" s="22"/>
      <c r="K21" s="22"/>
      <c r="L21" s="16">
        <f t="shared" ref="L21:L22" si="45">IF(OR(K21-J21&lt;0,K21*24&gt;23,AND(K21&gt;0,J21=0),AND(J21&lt;&gt;0,J21*24&lt;6)),"Fehler",K21-J21)</f>
        <v>0</v>
      </c>
      <c r="M21" s="22"/>
      <c r="N21" s="22"/>
      <c r="O21" s="16">
        <f t="shared" ref="O21:O22" si="46">IF(OR(N21-M21&lt;0,N21*24&gt;23,AND(N21&gt;0,M21=0),AND(M21&lt;&gt;0,M21*24&lt;6)),"Fehler",N21-M21)</f>
        <v>0</v>
      </c>
      <c r="P21" s="22"/>
      <c r="R21" s="39"/>
    </row>
    <row r="22" spans="1:18" x14ac:dyDescent="0.25">
      <c r="B22" s="5" t="s">
        <v>5</v>
      </c>
      <c r="C22" s="6">
        <v>17</v>
      </c>
      <c r="D22" s="21">
        <f>IF(P22&gt;0,P22,(I22+L22+O22))</f>
        <v>0</v>
      </c>
      <c r="E22" s="10" t="str">
        <f t="shared" si="43"/>
        <v/>
      </c>
      <c r="F22" s="10"/>
      <c r="G22" s="22"/>
      <c r="H22" s="22"/>
      <c r="I22" s="16">
        <f t="shared" si="44"/>
        <v>0</v>
      </c>
      <c r="J22" s="22"/>
      <c r="K22" s="22"/>
      <c r="L22" s="16">
        <f t="shared" si="45"/>
        <v>0</v>
      </c>
      <c r="M22" s="22"/>
      <c r="N22" s="22"/>
      <c r="O22" s="16">
        <f t="shared" si="46"/>
        <v>0</v>
      </c>
      <c r="P22" s="22"/>
      <c r="R22" s="39"/>
    </row>
    <row r="23" spans="1:18" x14ac:dyDescent="0.25">
      <c r="B23" s="5" t="s">
        <v>6</v>
      </c>
      <c r="C23" s="6">
        <v>18</v>
      </c>
      <c r="D23" s="21">
        <f t="shared" ref="D23" si="47">IF(P23&gt;0,P23,(I23+L23+O23))</f>
        <v>0</v>
      </c>
      <c r="E23" s="10" t="str">
        <f t="shared" ref="E23" si="48">IF(D23*24&gt;10,"F:&gt;10h","")</f>
        <v/>
      </c>
      <c r="F23" s="10"/>
      <c r="G23" s="22"/>
      <c r="H23" s="22"/>
      <c r="I23" s="16">
        <f t="shared" ref="I23" si="49">IF(OR(H23-G23&lt;0,H23*24&gt;23,AND(H23&gt;0,G23=0),AND(G23&lt;&gt;0,G23*24&lt;6)),"Fehler",H23-G23)</f>
        <v>0</v>
      </c>
      <c r="J23" s="22"/>
      <c r="K23" s="22"/>
      <c r="L23" s="16">
        <f t="shared" ref="L23" si="50">IF(OR(K23-J23&lt;0,K23*24&gt;23,AND(K23&gt;0,J23=0),AND(J23&lt;&gt;0,J23*24&lt;6)),"Fehler",K23-J23)</f>
        <v>0</v>
      </c>
      <c r="M23" s="22"/>
      <c r="N23" s="22"/>
      <c r="O23" s="16">
        <f t="shared" ref="O23" si="51">IF(OR(N23-M23&lt;0,N23*24&gt;23,AND(N23&gt;0,M23=0),AND(M23&lt;&gt;0,M23*24&lt;6)),"Fehler",N23-M23)</f>
        <v>0</v>
      </c>
      <c r="P23" s="22"/>
      <c r="R23" s="39"/>
    </row>
    <row r="24" spans="1:18" x14ac:dyDescent="0.25">
      <c r="B24" s="5" t="s">
        <v>0</v>
      </c>
      <c r="C24" s="6">
        <v>19</v>
      </c>
      <c r="D24" s="21">
        <f>IF(P24&gt;0,P24,(I24+L24+O24))</f>
        <v>0</v>
      </c>
      <c r="E24" s="10" t="str">
        <f t="shared" ref="E24" si="52">IF(D24*24&gt;10,"F:&gt;10h","")</f>
        <v/>
      </c>
      <c r="F24" s="10"/>
      <c r="G24" s="22"/>
      <c r="H24" s="22"/>
      <c r="I24" s="16">
        <f t="shared" ref="I24" si="53">IF(OR(H24-G24&lt;0,H24*24&gt;23,AND(H24&gt;0,G24=0),AND(G24&lt;&gt;0,G24*24&lt;6)),"Fehler",H24-G24)</f>
        <v>0</v>
      </c>
      <c r="J24" s="22"/>
      <c r="K24" s="22"/>
      <c r="L24" s="16">
        <f t="shared" ref="L24" si="54">IF(OR(K24-J24&lt;0,K24*24&gt;23,AND(K24&gt;0,J24=0),AND(J24&lt;&gt;0,J24*24&lt;6)),"Fehler",K24-J24)</f>
        <v>0</v>
      </c>
      <c r="M24" s="22"/>
      <c r="N24" s="22"/>
      <c r="O24" s="16">
        <f t="shared" ref="O24" si="55">IF(OR(N24-M24&lt;0,N24*24&gt;23,AND(N24&gt;0,M24=0),AND(M24&lt;&gt;0,M24*24&lt;6)),"Fehler",N24-M24)</f>
        <v>0</v>
      </c>
      <c r="P24" s="22"/>
      <c r="R24" s="39"/>
    </row>
    <row r="25" spans="1:18" x14ac:dyDescent="0.25">
      <c r="B25" s="5" t="s">
        <v>1</v>
      </c>
      <c r="C25" s="6">
        <v>20</v>
      </c>
      <c r="D25" s="21">
        <f t="shared" ref="D25" si="56">IF(P25&gt;0,P25,(I25+L25+O25))</f>
        <v>0</v>
      </c>
      <c r="E25" s="10" t="str">
        <f t="shared" ref="E25" si="57">IF(D25*24&gt;10,"F:&gt;10h","")</f>
        <v/>
      </c>
      <c r="F25" s="10"/>
      <c r="G25" s="22"/>
      <c r="H25" s="22"/>
      <c r="I25" s="16">
        <f t="shared" ref="I25:I33" si="58">IF(OR(H25-G25&lt;0,H25*24&gt;23,AND(H25&gt;0,G25=0),AND(G25&lt;&gt;0,G25*24&lt;6)),"Fehler",H25-G25)</f>
        <v>0</v>
      </c>
      <c r="J25" s="22"/>
      <c r="K25" s="22"/>
      <c r="L25" s="16">
        <f t="shared" ref="L25:L33" si="59">IF(OR(K25-J25&lt;0,K25*24&gt;23,AND(K25&gt;0,J25=0),AND(J25&lt;&gt;0,J25*24&lt;6)),"Fehler",K25-J25)</f>
        <v>0</v>
      </c>
      <c r="M25" s="22"/>
      <c r="N25" s="22"/>
      <c r="O25" s="16">
        <f t="shared" ref="O25:O33" si="60">IF(OR(N25-M25&lt;0,N25*24&gt;23,AND(N25&gt;0,M25=0),AND(M25&lt;&gt;0,M25*24&lt;6)),"Fehler",N25-M25)</f>
        <v>0</v>
      </c>
      <c r="P25" s="22"/>
      <c r="R25" s="39"/>
    </row>
    <row r="26" spans="1:18" x14ac:dyDescent="0.25">
      <c r="B26" s="5" t="s">
        <v>2</v>
      </c>
      <c r="C26" s="6">
        <v>21</v>
      </c>
      <c r="D26" s="21">
        <f t="shared" ref="D26" si="61">IF(P26&gt;0,P26,(I26+L26+O26))</f>
        <v>0</v>
      </c>
      <c r="E26" s="10" t="str">
        <f t="shared" ref="E26" si="62">IF(D26*24&gt;10,"F:&gt;10h","")</f>
        <v/>
      </c>
      <c r="F26" s="10"/>
      <c r="G26" s="22"/>
      <c r="H26" s="22"/>
      <c r="I26" s="16">
        <f t="shared" si="58"/>
        <v>0</v>
      </c>
      <c r="J26" s="22"/>
      <c r="K26" s="22"/>
      <c r="L26" s="16">
        <f t="shared" si="59"/>
        <v>0</v>
      </c>
      <c r="M26" s="22"/>
      <c r="N26" s="22"/>
      <c r="O26" s="16">
        <f t="shared" si="60"/>
        <v>0</v>
      </c>
      <c r="P26" s="22"/>
      <c r="R26" s="39"/>
    </row>
    <row r="27" spans="1:18" x14ac:dyDescent="0.25">
      <c r="B27" s="1" t="s">
        <v>3</v>
      </c>
      <c r="C27" s="2">
        <v>22</v>
      </c>
      <c r="D27" s="2"/>
      <c r="E27" s="9">
        <f>SUM(D21:D26)*24</f>
        <v>0</v>
      </c>
      <c r="F27" s="9"/>
      <c r="G27" s="19"/>
      <c r="H27" s="19"/>
      <c r="I27" s="17"/>
      <c r="J27" s="19"/>
      <c r="K27" s="19"/>
      <c r="L27" s="17"/>
      <c r="M27" s="19"/>
      <c r="N27" s="19"/>
      <c r="O27" s="17"/>
      <c r="P27" s="17"/>
      <c r="Q27" s="17"/>
      <c r="R27" s="17"/>
    </row>
    <row r="28" spans="1:18" x14ac:dyDescent="0.25">
      <c r="A28" s="45">
        <v>39</v>
      </c>
      <c r="B28" s="5" t="s">
        <v>4</v>
      </c>
      <c r="C28" s="6">
        <v>23</v>
      </c>
      <c r="D28" s="21">
        <f t="shared" ref="D28:D29" si="63">IF(P28&gt;0,P28,(I28+L28+O28))</f>
        <v>0</v>
      </c>
      <c r="E28" s="10" t="str">
        <f t="shared" ref="E28:E29" si="64">IF(D28*24&gt;10,"F:&gt;10h","")</f>
        <v/>
      </c>
      <c r="F28" s="10"/>
      <c r="G28" s="22"/>
      <c r="H28" s="22"/>
      <c r="I28" s="16">
        <f t="shared" ref="I28:I29" si="65">IF(OR(H28-G28&lt;0,H28*24&gt;23,AND(H28&gt;0,G28=0),AND(G28&lt;&gt;0,G28*24&lt;6)),"Fehler",H28-G28)</f>
        <v>0</v>
      </c>
      <c r="J28" s="22"/>
      <c r="K28" s="22"/>
      <c r="L28" s="16">
        <f t="shared" ref="L28:L29" si="66">IF(OR(K28-J28&lt;0,K28*24&gt;23,AND(K28&gt;0,J28=0),AND(J28&lt;&gt;0,J28*24&lt;6)),"Fehler",K28-J28)</f>
        <v>0</v>
      </c>
      <c r="M28" s="22"/>
      <c r="N28" s="22"/>
      <c r="O28" s="16">
        <f t="shared" ref="O28:O29" si="67">IF(OR(N28-M28&lt;0,N28*24&gt;23,AND(N28&gt;0,M28=0),AND(M28&lt;&gt;0,M28*24&lt;6)),"Fehler",N28-M28)</f>
        <v>0</v>
      </c>
      <c r="P28" s="22"/>
      <c r="R28" s="39"/>
    </row>
    <row r="29" spans="1:18" x14ac:dyDescent="0.25">
      <c r="B29" s="5" t="s">
        <v>5</v>
      </c>
      <c r="C29" s="6">
        <v>24</v>
      </c>
      <c r="D29" s="21">
        <f t="shared" si="63"/>
        <v>0</v>
      </c>
      <c r="E29" s="10" t="str">
        <f t="shared" si="64"/>
        <v/>
      </c>
      <c r="F29" s="10"/>
      <c r="G29" s="22"/>
      <c r="H29" s="22"/>
      <c r="I29" s="16">
        <f t="shared" si="65"/>
        <v>0</v>
      </c>
      <c r="J29" s="22"/>
      <c r="K29" s="22"/>
      <c r="L29" s="16">
        <f t="shared" si="66"/>
        <v>0</v>
      </c>
      <c r="M29" s="22"/>
      <c r="N29" s="22"/>
      <c r="O29" s="16">
        <f t="shared" si="67"/>
        <v>0</v>
      </c>
      <c r="P29" s="22"/>
      <c r="R29" s="39"/>
    </row>
    <row r="30" spans="1:18" x14ac:dyDescent="0.25">
      <c r="B30" s="5" t="s">
        <v>6</v>
      </c>
      <c r="C30" s="6">
        <v>25</v>
      </c>
      <c r="D30" s="21">
        <f t="shared" ref="D30" si="68">IF(P30&gt;0,P30,(I30+L30+O30))</f>
        <v>0</v>
      </c>
      <c r="E30" s="10" t="str">
        <f t="shared" ref="E30" si="69">IF(D30*24&gt;10,"F:&gt;10h","")</f>
        <v/>
      </c>
      <c r="F30" s="10"/>
      <c r="G30" s="22"/>
      <c r="H30" s="22"/>
      <c r="I30" s="16">
        <f t="shared" ref="I30" si="70">IF(OR(H30-G30&lt;0,H30*24&gt;23,AND(H30&gt;0,G30=0),AND(G30&lt;&gt;0,G30*24&lt;6)),"Fehler",H30-G30)</f>
        <v>0</v>
      </c>
      <c r="J30" s="22"/>
      <c r="K30" s="22"/>
      <c r="L30" s="16">
        <f t="shared" ref="L30" si="71">IF(OR(K30-J30&lt;0,K30*24&gt;23,AND(K30&gt;0,J30=0),AND(J30&lt;&gt;0,J30*24&lt;6)),"Fehler",K30-J30)</f>
        <v>0</v>
      </c>
      <c r="M30" s="22"/>
      <c r="N30" s="22"/>
      <c r="O30" s="16">
        <f t="shared" ref="O30" si="72">IF(OR(N30-M30&lt;0,N30*24&gt;23,AND(N30&gt;0,M30=0),AND(M30&lt;&gt;0,M30*24&lt;6)),"Fehler",N30-M30)</f>
        <v>0</v>
      </c>
      <c r="P30" s="22"/>
      <c r="R30" s="39"/>
    </row>
    <row r="31" spans="1:18" x14ac:dyDescent="0.25">
      <c r="B31" s="5" t="s">
        <v>0</v>
      </c>
      <c r="C31" s="6">
        <v>26</v>
      </c>
      <c r="D31" s="21">
        <f t="shared" ref="D31" si="73">IF(P31&gt;0,P31,(I31+L31+O31))</f>
        <v>0</v>
      </c>
      <c r="E31" s="10" t="str">
        <f t="shared" ref="E31" si="74">IF(D31*24&gt;10,"F:&gt;10h","")</f>
        <v/>
      </c>
      <c r="F31" s="10"/>
      <c r="G31" s="22"/>
      <c r="H31" s="22"/>
      <c r="I31" s="16">
        <f t="shared" ref="I31" si="75">IF(OR(H31-G31&lt;0,H31*24&gt;23,AND(H31&gt;0,G31=0),AND(G31&lt;&gt;0,G31*24&lt;6)),"Fehler",H31-G31)</f>
        <v>0</v>
      </c>
      <c r="J31" s="22"/>
      <c r="K31" s="22"/>
      <c r="L31" s="16">
        <f t="shared" ref="L31" si="76">IF(OR(K31-J31&lt;0,K31*24&gt;23,AND(K31&gt;0,J31=0),AND(J31&lt;&gt;0,J31*24&lt;6)),"Fehler",K31-J31)</f>
        <v>0</v>
      </c>
      <c r="M31" s="22"/>
      <c r="N31" s="22"/>
      <c r="O31" s="16">
        <f t="shared" ref="O31" si="77">IF(OR(N31-M31&lt;0,N31*24&gt;23,AND(N31&gt;0,M31=0),AND(M31&lt;&gt;0,M31*24&lt;6)),"Fehler",N31-M31)</f>
        <v>0</v>
      </c>
      <c r="P31" s="22"/>
      <c r="R31" s="39"/>
    </row>
    <row r="32" spans="1:18" x14ac:dyDescent="0.25">
      <c r="B32" s="5" t="s">
        <v>1</v>
      </c>
      <c r="C32" s="6">
        <v>27</v>
      </c>
      <c r="D32" s="21">
        <f t="shared" ref="D32" si="78">IF(P32&gt;0,P32,(I32+L32+O32))</f>
        <v>0</v>
      </c>
      <c r="E32" s="10" t="str">
        <f t="shared" ref="E32:E33" si="79">IF(D32*24&gt;10,"F:&gt;10h","")</f>
        <v/>
      </c>
      <c r="F32" s="10"/>
      <c r="G32" s="22"/>
      <c r="H32" s="22"/>
      <c r="I32" s="16">
        <f t="shared" si="58"/>
        <v>0</v>
      </c>
      <c r="J32" s="22"/>
      <c r="K32" s="22"/>
      <c r="L32" s="16">
        <f t="shared" si="59"/>
        <v>0</v>
      </c>
      <c r="M32" s="22"/>
      <c r="N32" s="22"/>
      <c r="O32" s="16">
        <f t="shared" si="60"/>
        <v>0</v>
      </c>
      <c r="P32" s="22"/>
      <c r="R32" s="39"/>
    </row>
    <row r="33" spans="1:18" x14ac:dyDescent="0.25">
      <c r="B33" s="5" t="s">
        <v>2</v>
      </c>
      <c r="C33" s="6">
        <v>28</v>
      </c>
      <c r="D33" s="21">
        <f t="shared" ref="D33" si="80">IF(P33&gt;0,P33,(I33+L33+O33))</f>
        <v>0</v>
      </c>
      <c r="E33" s="10" t="str">
        <f t="shared" si="79"/>
        <v/>
      </c>
      <c r="F33" s="10"/>
      <c r="G33" s="22"/>
      <c r="H33" s="22"/>
      <c r="I33" s="16">
        <f t="shared" si="58"/>
        <v>0</v>
      </c>
      <c r="J33" s="22"/>
      <c r="K33" s="22"/>
      <c r="L33" s="16">
        <f t="shared" si="59"/>
        <v>0</v>
      </c>
      <c r="M33" s="22"/>
      <c r="N33" s="22"/>
      <c r="O33" s="16">
        <f t="shared" si="60"/>
        <v>0</v>
      </c>
      <c r="P33" s="22"/>
      <c r="R33" s="39"/>
    </row>
    <row r="34" spans="1:18" x14ac:dyDescent="0.25">
      <c r="B34" s="1" t="s">
        <v>3</v>
      </c>
      <c r="C34" s="2">
        <v>29</v>
      </c>
      <c r="D34" s="2"/>
      <c r="E34" s="9">
        <f t="shared" ref="E34" si="81">SUM(D28:D33)*24</f>
        <v>0</v>
      </c>
      <c r="F34" s="9"/>
      <c r="G34" s="19"/>
      <c r="H34" s="19"/>
      <c r="I34" s="17"/>
      <c r="J34" s="19"/>
      <c r="K34" s="19"/>
      <c r="L34" s="17"/>
      <c r="M34" s="19"/>
      <c r="N34" s="19"/>
      <c r="O34" s="17"/>
      <c r="P34" s="17"/>
      <c r="Q34" s="17"/>
      <c r="R34" s="17"/>
    </row>
    <row r="35" spans="1:18" x14ac:dyDescent="0.25">
      <c r="A35" s="45">
        <v>40</v>
      </c>
      <c r="B35" s="5" t="s">
        <v>4</v>
      </c>
      <c r="C35" s="6">
        <v>30</v>
      </c>
      <c r="D35" s="21">
        <f t="shared" ref="D35" si="82">IF(P35&gt;0,P35,(I35+L35+O35))</f>
        <v>0</v>
      </c>
      <c r="E35" s="10" t="str">
        <f t="shared" ref="E35" si="83">IF(D35*24&gt;10,"F:&gt;10h","")</f>
        <v/>
      </c>
      <c r="F35" s="10"/>
      <c r="G35" s="22"/>
      <c r="H35" s="22"/>
      <c r="I35" s="16">
        <f t="shared" ref="I35" si="84">IF(OR(H35-G35&lt;0,H35*24&gt;23,AND(H35&gt;0,G35=0),AND(G35&lt;&gt;0,G35*24&lt;6)),"Fehler",H35-G35)</f>
        <v>0</v>
      </c>
      <c r="J35" s="22"/>
      <c r="K35" s="22"/>
      <c r="L35" s="16">
        <f t="shared" ref="L35" si="85">IF(OR(K35-J35&lt;0,K35*24&gt;23,AND(K35&gt;0,J35=0),AND(J35&lt;&gt;0,J35*24&lt;6)),"Fehler",K35-J35)</f>
        <v>0</v>
      </c>
      <c r="M35" s="22"/>
      <c r="N35" s="22"/>
      <c r="O35" s="16">
        <f t="shared" ref="O35" si="86">IF(OR(N35-M35&lt;0,N35*24&gt;23,AND(N35&gt;0,M35=0),AND(M35&lt;&gt;0,M35*24&lt;6)),"Fehler",N35-M35)</f>
        <v>0</v>
      </c>
      <c r="P35" s="22"/>
      <c r="R35" s="39"/>
    </row>
  </sheetData>
  <sheetProtection algorithmName="SHA-512" hashValue="ZqvztGqudyMllWADZdVeDezmWJfgbuuFE1sFDUpMontPicPlhdtgYN/jzGJk1+pT+Z+K5cTQ+tzukWbqCAMefg==" saltValue="6KVeZD8XNoOTuc9j6Y1QRw==" spinCount="100000" sheet="1" objects="1" scenarios="1" selectLockedCells="1"/>
  <conditionalFormatting sqref="F4:F5">
    <cfRule type="cellIs" dxfId="420" priority="246" operator="equal">
      <formula>0</formula>
    </cfRule>
    <cfRule type="cellIs" dxfId="419" priority="247" operator="greaterThan">
      <formula>0</formula>
    </cfRule>
    <cfRule type="cellIs" dxfId="418" priority="248" operator="lessThan">
      <formula>0</formula>
    </cfRule>
  </conditionalFormatting>
  <conditionalFormatting sqref="D12 D19 D26 D33">
    <cfRule type="cellIs" dxfId="417" priority="232" operator="greaterThan">
      <formula>0.416666666666667</formula>
    </cfRule>
    <cfRule type="cellIs" dxfId="416" priority="233" operator="greaterThan">
      <formula>0.333333333333333</formula>
    </cfRule>
  </conditionalFormatting>
  <conditionalFormatting sqref="E12:F12">
    <cfRule type="containsText" dxfId="415" priority="240" operator="containsText" text="F:&gt;10h">
      <formula>NOT(ISERROR(SEARCH("F:&gt;10h",E12)))</formula>
    </cfRule>
  </conditionalFormatting>
  <conditionalFormatting sqref="E19:F19">
    <cfRule type="containsText" dxfId="414" priority="239" operator="containsText" text="F:&gt;10h">
      <formula>NOT(ISERROR(SEARCH("F:&gt;10h",E19)))</formula>
    </cfRule>
  </conditionalFormatting>
  <conditionalFormatting sqref="E26:F26">
    <cfRule type="containsText" dxfId="413" priority="238" operator="containsText" text="F:&gt;10h">
      <formula>NOT(ISERROR(SEARCH("F:&gt;10h",E26)))</formula>
    </cfRule>
  </conditionalFormatting>
  <conditionalFormatting sqref="E33:F33">
    <cfRule type="containsText" dxfId="412" priority="237" operator="containsText" text="F:&gt;10h">
      <formula>NOT(ISERROR(SEARCH("F:&gt;10h",E33)))</formula>
    </cfRule>
  </conditionalFormatting>
  <conditionalFormatting sqref="E2">
    <cfRule type="cellIs" dxfId="411" priority="236" operator="equal">
      <formula>0</formula>
    </cfRule>
  </conditionalFormatting>
  <conditionalFormatting sqref="D12 D19 D26 D33">
    <cfRule type="cellIs" dxfId="410" priority="231" operator="equal">
      <formula>0</formula>
    </cfRule>
  </conditionalFormatting>
  <conditionalFormatting sqref="E3">
    <cfRule type="cellIs" dxfId="409" priority="228" operator="equal">
      <formula>0</formula>
    </cfRule>
    <cfRule type="cellIs" dxfId="408" priority="229" operator="greaterThan">
      <formula>0</formula>
    </cfRule>
    <cfRule type="cellIs" dxfId="407" priority="230" operator="lessThan">
      <formula>0</formula>
    </cfRule>
  </conditionalFormatting>
  <conditionalFormatting sqref="R2">
    <cfRule type="cellIs" dxfId="406" priority="226" operator="notEqual">
      <formula>""""""</formula>
    </cfRule>
  </conditionalFormatting>
  <conditionalFormatting sqref="E11:F11">
    <cfRule type="containsText" dxfId="405" priority="225" operator="containsText" text="F:&gt;10h">
      <formula>NOT(ISERROR(SEARCH("F:&gt;10h",E11)))</formula>
    </cfRule>
  </conditionalFormatting>
  <conditionalFormatting sqref="D11">
    <cfRule type="cellIs" dxfId="404" priority="223" operator="greaterThan">
      <formula>0.416666666666667</formula>
    </cfRule>
    <cfRule type="cellIs" dxfId="403" priority="224" operator="greaterThan">
      <formula>0.333333333333333</formula>
    </cfRule>
  </conditionalFormatting>
  <conditionalFormatting sqref="D11">
    <cfRule type="cellIs" dxfId="402" priority="222" operator="equal">
      <formula>0</formula>
    </cfRule>
  </conditionalFormatting>
  <conditionalFormatting sqref="E18:F18">
    <cfRule type="containsText" dxfId="401" priority="221" operator="containsText" text="F:&gt;10h">
      <formula>NOT(ISERROR(SEARCH("F:&gt;10h",E18)))</formula>
    </cfRule>
  </conditionalFormatting>
  <conditionalFormatting sqref="D18">
    <cfRule type="cellIs" dxfId="400" priority="219" operator="greaterThan">
      <formula>0.416666666666667</formula>
    </cfRule>
    <cfRule type="cellIs" dxfId="399" priority="220" operator="greaterThan">
      <formula>0.333333333333333</formula>
    </cfRule>
  </conditionalFormatting>
  <conditionalFormatting sqref="D18">
    <cfRule type="cellIs" dxfId="398" priority="218" operator="equal">
      <formula>0</formula>
    </cfRule>
  </conditionalFormatting>
  <conditionalFormatting sqref="E25:F25">
    <cfRule type="containsText" dxfId="397" priority="217" operator="containsText" text="F:&gt;10h">
      <formula>NOT(ISERROR(SEARCH("F:&gt;10h",E25)))</formula>
    </cfRule>
  </conditionalFormatting>
  <conditionalFormatting sqref="D25">
    <cfRule type="cellIs" dxfId="396" priority="215" operator="greaterThan">
      <formula>0.416666666666667</formula>
    </cfRule>
    <cfRule type="cellIs" dxfId="395" priority="216" operator="greaterThan">
      <formula>0.333333333333333</formula>
    </cfRule>
  </conditionalFormatting>
  <conditionalFormatting sqref="D25">
    <cfRule type="cellIs" dxfId="394" priority="214" operator="equal">
      <formula>0</formula>
    </cfRule>
  </conditionalFormatting>
  <conditionalFormatting sqref="E32:F32">
    <cfRule type="containsText" dxfId="393" priority="213" operator="containsText" text="F:&gt;10h">
      <formula>NOT(ISERROR(SEARCH("F:&gt;10h",E32)))</formula>
    </cfRule>
  </conditionalFormatting>
  <conditionalFormatting sqref="D32">
    <cfRule type="cellIs" dxfId="392" priority="211" operator="greaterThan">
      <formula>0.416666666666667</formula>
    </cfRule>
    <cfRule type="cellIs" dxfId="391" priority="212" operator="greaterThan">
      <formula>0.333333333333333</formula>
    </cfRule>
  </conditionalFormatting>
  <conditionalFormatting sqref="D32">
    <cfRule type="cellIs" dxfId="390" priority="210" operator="equal">
      <formula>0</formula>
    </cfRule>
  </conditionalFormatting>
  <conditionalFormatting sqref="O32:O33 O25:O26 O18:O19 O11:O12 L32:L33 L25:L26 L18:L19 L11:L12 I32:I33 I25:I26 I18:I19 I11:I12">
    <cfRule type="cellIs" dxfId="389" priority="192" operator="greaterThan">
      <formula>0</formula>
    </cfRule>
    <cfRule type="cellIs" dxfId="388" priority="193" operator="equal">
      <formula>0</formula>
    </cfRule>
  </conditionalFormatting>
  <conditionalFormatting sqref="O32:O33 O25:O26 O18:O19 O11:O12 L32:L33 L25:L26 L18:L19 L11:L12 I32:I33 I25:I26 I18:I19 I11:I12">
    <cfRule type="cellIs" dxfId="387" priority="191" operator="equal">
      <formula>"Fehler"</formula>
    </cfRule>
  </conditionalFormatting>
  <conditionalFormatting sqref="E7:F10">
    <cfRule type="containsText" dxfId="386" priority="53" operator="containsText" text="F:&gt;10h">
      <formula>NOT(ISERROR(SEARCH("F:&gt;10h",E7)))</formula>
    </cfRule>
  </conditionalFormatting>
  <conditionalFormatting sqref="D7:D10">
    <cfRule type="cellIs" dxfId="385" priority="51" operator="greaterThan">
      <formula>0.416666666666667</formula>
    </cfRule>
    <cfRule type="cellIs" dxfId="384" priority="52" operator="greaterThan">
      <formula>0.333333333333333</formula>
    </cfRule>
  </conditionalFormatting>
  <conditionalFormatting sqref="D7:D10">
    <cfRule type="cellIs" dxfId="383" priority="50" operator="equal">
      <formula>0</formula>
    </cfRule>
  </conditionalFormatting>
  <conditionalFormatting sqref="O7:O10 L7:L10 I7:I10">
    <cfRule type="cellIs" dxfId="382" priority="48" operator="greaterThan">
      <formula>0</formula>
    </cfRule>
    <cfRule type="cellIs" dxfId="381" priority="49" operator="equal">
      <formula>0</formula>
    </cfRule>
  </conditionalFormatting>
  <conditionalFormatting sqref="O7:O10 L7:L10 I7:I10">
    <cfRule type="cellIs" dxfId="380" priority="47" operator="equal">
      <formula>"Fehler"</formula>
    </cfRule>
  </conditionalFormatting>
  <conditionalFormatting sqref="E14:F17">
    <cfRule type="containsText" dxfId="379" priority="46" operator="containsText" text="F:&gt;10h">
      <formula>NOT(ISERROR(SEARCH("F:&gt;10h",E14)))</formula>
    </cfRule>
  </conditionalFormatting>
  <conditionalFormatting sqref="D14:D17">
    <cfRule type="cellIs" dxfId="378" priority="44" operator="greaterThan">
      <formula>0.416666666666667</formula>
    </cfRule>
    <cfRule type="cellIs" dxfId="377" priority="45" operator="greaterThan">
      <formula>0.333333333333333</formula>
    </cfRule>
  </conditionalFormatting>
  <conditionalFormatting sqref="D14:D17">
    <cfRule type="cellIs" dxfId="376" priority="43" operator="equal">
      <formula>0</formula>
    </cfRule>
  </conditionalFormatting>
  <conditionalFormatting sqref="O14:O17 L14:L17 I14:I17">
    <cfRule type="cellIs" dxfId="375" priority="41" operator="greaterThan">
      <formula>0</formula>
    </cfRule>
    <cfRule type="cellIs" dxfId="374" priority="42" operator="equal">
      <formula>0</formula>
    </cfRule>
  </conditionalFormatting>
  <conditionalFormatting sqref="O14:O17 L14:L17 I14:I17">
    <cfRule type="cellIs" dxfId="373" priority="40" operator="equal">
      <formula>"Fehler"</formula>
    </cfRule>
  </conditionalFormatting>
  <conditionalFormatting sqref="E21:F24">
    <cfRule type="containsText" dxfId="372" priority="39" operator="containsText" text="F:&gt;10h">
      <formula>NOT(ISERROR(SEARCH("F:&gt;10h",E21)))</formula>
    </cfRule>
  </conditionalFormatting>
  <conditionalFormatting sqref="D21:D24">
    <cfRule type="cellIs" dxfId="371" priority="37" operator="greaterThan">
      <formula>0.416666666666667</formula>
    </cfRule>
    <cfRule type="cellIs" dxfId="370" priority="38" operator="greaterThan">
      <formula>0.333333333333333</formula>
    </cfRule>
  </conditionalFormatting>
  <conditionalFormatting sqref="D21:D24">
    <cfRule type="cellIs" dxfId="369" priority="36" operator="equal">
      <formula>0</formula>
    </cfRule>
  </conditionalFormatting>
  <conditionalFormatting sqref="O21:O24 L21:L24 I21:I24">
    <cfRule type="cellIs" dxfId="368" priority="34" operator="greaterThan">
      <formula>0</formula>
    </cfRule>
    <cfRule type="cellIs" dxfId="367" priority="35" operator="equal">
      <formula>0</formula>
    </cfRule>
  </conditionalFormatting>
  <conditionalFormatting sqref="O21:O24 L21:L24 I21:I24">
    <cfRule type="cellIs" dxfId="366" priority="33" operator="equal">
      <formula>"Fehler"</formula>
    </cfRule>
  </conditionalFormatting>
  <conditionalFormatting sqref="E28:F31">
    <cfRule type="containsText" dxfId="365" priority="32" operator="containsText" text="F:&gt;10h">
      <formula>NOT(ISERROR(SEARCH("F:&gt;10h",E28)))</formula>
    </cfRule>
  </conditionalFormatting>
  <conditionalFormatting sqref="D28:D31">
    <cfRule type="cellIs" dxfId="364" priority="30" operator="greaterThan">
      <formula>0.416666666666667</formula>
    </cfRule>
    <cfRule type="cellIs" dxfId="363" priority="31" operator="greaterThan">
      <formula>0.333333333333333</formula>
    </cfRule>
  </conditionalFormatting>
  <conditionalFormatting sqref="D28:D31">
    <cfRule type="cellIs" dxfId="362" priority="29" operator="equal">
      <formula>0</formula>
    </cfRule>
  </conditionalFormatting>
  <conditionalFormatting sqref="O28:O31 L28:L31 I28:I31">
    <cfRule type="cellIs" dxfId="361" priority="27" operator="greaterThan">
      <formula>0</formula>
    </cfRule>
    <cfRule type="cellIs" dxfId="360" priority="28" operator="equal">
      <formula>0</formula>
    </cfRule>
  </conditionalFormatting>
  <conditionalFormatting sqref="O28:O31 L28:L31 I28:I31">
    <cfRule type="cellIs" dxfId="359" priority="26" operator="equal">
      <formula>"Fehler"</formula>
    </cfRule>
  </conditionalFormatting>
  <conditionalFormatting sqref="E35:F35">
    <cfRule type="containsText" dxfId="358" priority="7" operator="containsText" text="F:&gt;10h">
      <formula>NOT(ISERROR(SEARCH("F:&gt;10h",E35)))</formula>
    </cfRule>
  </conditionalFormatting>
  <conditionalFormatting sqref="D35">
    <cfRule type="cellIs" dxfId="357" priority="5" operator="greaterThan">
      <formula>0.416666666666667</formula>
    </cfRule>
    <cfRule type="cellIs" dxfId="356" priority="6" operator="greaterThan">
      <formula>0.333333333333333</formula>
    </cfRule>
  </conditionalFormatting>
  <conditionalFormatting sqref="D35">
    <cfRule type="cellIs" dxfId="355" priority="4" operator="equal">
      <formula>0</formula>
    </cfRule>
  </conditionalFormatting>
  <conditionalFormatting sqref="O35 L35 I35">
    <cfRule type="cellIs" dxfId="354" priority="2" operator="greaterThan">
      <formula>0</formula>
    </cfRule>
    <cfRule type="cellIs" dxfId="353" priority="3" operator="equal">
      <formula>0</formula>
    </cfRule>
  </conditionalFormatting>
  <conditionalFormatting sqref="O35 L35 I35">
    <cfRule type="cellIs" dxfId="352" priority="1"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45" operator="equal" id="{0FCD30E7-3BA3-4E20-AD26-C37E3686C2B2}">
            <xm:f>-(4.2*Stundennachweis!D11)</xm:f>
            <x14:dxf>
              <font>
                <color theme="0"/>
              </font>
            </x14:dxf>
          </x14:cfRule>
          <xm:sqref>F4:F5</xm:sqref>
        </x14:conditionalFormatting>
        <x14:conditionalFormatting xmlns:xm="http://schemas.microsoft.com/office/excel/2006/main">
          <x14:cfRule type="cellIs" priority="227" operator="equal" id="{5F88AC22-DDC7-4A0D-B1C7-806E1D272E03}">
            <xm:f>-B4*Stundennachweis!C10</xm:f>
            <x14:dxf>
              <font>
                <color theme="0"/>
              </font>
            </x14:dxf>
          </x14:cfRule>
          <xm:sqref>E3</xm:sqref>
        </x14:conditionalFormatting>
        <x14:conditionalFormatting xmlns:xm="http://schemas.microsoft.com/office/excel/2006/main">
          <x14:cfRule type="cellIs" priority="63" operator="equal" id="{561D3A51-F659-418E-818B-98B340A9D959}">
            <xm:f>Stundennachweis!$C$10</xm:f>
            <x14:dxf>
              <font>
                <b/>
                <i val="0"/>
                <color rgb="FF00B050"/>
              </font>
            </x14:dxf>
          </x14:cfRule>
          <x14:cfRule type="cellIs" priority="64" operator="lessThan" id="{B03AA486-25A1-4D2C-8D66-57E725CA5912}">
            <xm:f>Stundennachweis!$C$10</xm:f>
            <x14:dxf>
              <font>
                <b val="0"/>
                <i/>
                <color rgb="FFFF0000"/>
              </font>
            </x14:dxf>
          </x14:cfRule>
          <x14:cfRule type="cellIs" priority="65" operator="greaterThan" id="{7524B723-AE8B-43CA-8D63-7ECB5B53D110}">
            <xm:f>Stundennachweis!$C$10</xm:f>
            <x14:dxf>
              <font>
                <b/>
                <i/>
                <color rgb="FF00B050"/>
              </font>
            </x14:dxf>
          </x14:cfRule>
          <xm:sqref>E6:F6</xm:sqref>
        </x14:conditionalFormatting>
        <x14:conditionalFormatting xmlns:xm="http://schemas.microsoft.com/office/excel/2006/main">
          <x14:cfRule type="cellIs" priority="60" operator="equal" id="{2514CC2E-3ED8-4166-987F-8AE03AE2BEF9}">
            <xm:f>Stundennachweis!$C$10</xm:f>
            <x14:dxf>
              <font>
                <b/>
                <i val="0"/>
                <color rgb="FF00B050"/>
              </font>
            </x14:dxf>
          </x14:cfRule>
          <x14:cfRule type="cellIs" priority="61" operator="lessThan" id="{2CB0458E-4370-4B89-86B8-A071F525962B}">
            <xm:f>Stundennachweis!$C$10</xm:f>
            <x14:dxf>
              <font>
                <b val="0"/>
                <i/>
                <color rgb="FFFF0000"/>
              </font>
            </x14:dxf>
          </x14:cfRule>
          <x14:cfRule type="cellIs" priority="62" operator="greaterThan" id="{E5EFAC37-6D54-4AF5-80BA-2F7F9A63886D}">
            <xm:f>Stundennachweis!$C$10</xm:f>
            <x14:dxf>
              <font>
                <b/>
                <i/>
                <color rgb="FF00B050"/>
              </font>
            </x14:dxf>
          </x14:cfRule>
          <xm:sqref>E13:F13</xm:sqref>
        </x14:conditionalFormatting>
        <x14:conditionalFormatting xmlns:xm="http://schemas.microsoft.com/office/excel/2006/main">
          <x14:cfRule type="cellIs" priority="57" operator="equal" id="{41B5F74F-C5DC-4F4E-BD78-85B4FD65B844}">
            <xm:f>Stundennachweis!$C$10</xm:f>
            <x14:dxf>
              <font>
                <b/>
                <i val="0"/>
                <color rgb="FF00B050"/>
              </font>
            </x14:dxf>
          </x14:cfRule>
          <x14:cfRule type="cellIs" priority="58" operator="lessThan" id="{7454BC8C-BEF1-4E88-B22A-F9CD9F3D1D82}">
            <xm:f>Stundennachweis!$C$10</xm:f>
            <x14:dxf>
              <font>
                <b val="0"/>
                <i/>
                <color rgb="FFFF0000"/>
              </font>
            </x14:dxf>
          </x14:cfRule>
          <x14:cfRule type="cellIs" priority="59" operator="greaterThan" id="{8FDFD878-89C9-47C6-854E-7D13CD8E1E24}">
            <xm:f>Stundennachweis!$C$10</xm:f>
            <x14:dxf>
              <font>
                <b/>
                <i/>
                <color rgb="FF00B050"/>
              </font>
            </x14:dxf>
          </x14:cfRule>
          <xm:sqref>E20:F20</xm:sqref>
        </x14:conditionalFormatting>
        <x14:conditionalFormatting xmlns:xm="http://schemas.microsoft.com/office/excel/2006/main">
          <x14:cfRule type="cellIs" priority="54" operator="equal" id="{FACD86B7-D4EE-4053-8944-DF0F2235D921}">
            <xm:f>Stundennachweis!$C$10</xm:f>
            <x14:dxf>
              <font>
                <b/>
                <i val="0"/>
                <color rgb="FF00B050"/>
              </font>
            </x14:dxf>
          </x14:cfRule>
          <x14:cfRule type="cellIs" priority="55" operator="lessThan" id="{92A5C406-FFF4-404C-8013-6E30F2B174DE}">
            <xm:f>Stundennachweis!$C$10</xm:f>
            <x14:dxf>
              <font>
                <b val="0"/>
                <i/>
                <color rgb="FFFF0000"/>
              </font>
            </x14:dxf>
          </x14:cfRule>
          <x14:cfRule type="cellIs" priority="56" operator="greaterThan" id="{1713354B-56EC-442B-93EC-FB5ED6CE9576}">
            <xm:f>Stundennachweis!$C$10</xm:f>
            <x14:dxf>
              <font>
                <b/>
                <i/>
                <color rgb="FF00B050"/>
              </font>
            </x14:dxf>
          </x14:cfRule>
          <xm:sqref>E27:F27</xm:sqref>
        </x14:conditionalFormatting>
        <x14:conditionalFormatting xmlns:xm="http://schemas.microsoft.com/office/excel/2006/main">
          <x14:cfRule type="cellIs" priority="12" operator="equal" id="{D06214B0-543B-404C-B7B6-5EA72AB7C84F}">
            <xm:f>Stundennachweis!$C$10</xm:f>
            <x14:dxf>
              <font>
                <b/>
                <i val="0"/>
                <color rgb="FF00B050"/>
              </font>
            </x14:dxf>
          </x14:cfRule>
          <x14:cfRule type="cellIs" priority="13" operator="lessThan" id="{0F1F0E44-D22F-4154-A7DB-B1A5F790FFBA}">
            <xm:f>Stundennachweis!$C$10</xm:f>
            <x14:dxf>
              <font>
                <b val="0"/>
                <i/>
                <color rgb="FFFF0000"/>
              </font>
            </x14:dxf>
          </x14:cfRule>
          <x14:cfRule type="cellIs" priority="14" operator="greaterThan" id="{A0DAFCED-CD80-46CD-8B6A-1903A7E1310F}">
            <xm:f>Stundennachweis!$C$10</xm:f>
            <x14:dxf>
              <font>
                <b/>
                <i/>
                <color rgb="FF00B050"/>
              </font>
            </x14:dxf>
          </x14:cfRule>
          <xm:sqref>E34:F34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R37"/>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v1.3</v>
      </c>
    </row>
    <row r="2" spans="1:18" s="8" customFormat="1" x14ac:dyDescent="0.25">
      <c r="A2" s="46"/>
      <c r="B2" s="7" t="s">
        <v>19</v>
      </c>
      <c r="D2" s="33" t="str">
        <f>IF(E3&gt;(B4*Stundennachweis!C10/2),"&gt;150%!"," ")</f>
        <v xml:space="preserve"> </v>
      </c>
      <c r="E2" s="11">
        <f>SUM(D6:D10)*24+E18+E25+E32+P2+SUM(D33:D36)*24</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row>
    <row r="4" spans="1:18" x14ac:dyDescent="0.25">
      <c r="B4" s="43">
        <v>4.5999999999999996</v>
      </c>
      <c r="F4" s="13"/>
      <c r="G4" s="18" t="s">
        <v>9</v>
      </c>
      <c r="H4" s="18" t="s">
        <v>10</v>
      </c>
      <c r="I4" s="14"/>
      <c r="J4" s="18" t="s">
        <v>9</v>
      </c>
      <c r="K4" s="18" t="s">
        <v>10</v>
      </c>
      <c r="L4" s="14"/>
      <c r="M4" s="18" t="s">
        <v>9</v>
      </c>
      <c r="N4" s="18" t="s">
        <v>10</v>
      </c>
      <c r="O4" s="20"/>
      <c r="P4" s="18" t="s">
        <v>32</v>
      </c>
      <c r="R4" s="54" t="s">
        <v>34</v>
      </c>
    </row>
    <row r="5" spans="1:18" x14ac:dyDescent="0.25">
      <c r="F5" s="13"/>
      <c r="G5" s="18"/>
      <c r="H5" s="18"/>
      <c r="I5" s="14"/>
      <c r="J5" s="18"/>
      <c r="K5" s="18"/>
      <c r="L5" s="14"/>
      <c r="M5" s="18"/>
      <c r="N5" s="18"/>
      <c r="O5" s="20"/>
    </row>
    <row r="6" spans="1:18" x14ac:dyDescent="0.25">
      <c r="B6" s="5" t="s">
        <v>5</v>
      </c>
      <c r="C6" s="4">
        <v>1</v>
      </c>
      <c r="D6" s="21">
        <f t="shared" ref="D6" si="0">IF(P6&gt;0,P6,(I6+L6+O6))</f>
        <v>0</v>
      </c>
      <c r="E6" s="10" t="str">
        <f t="shared" ref="E6" si="1">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5"/>
    </row>
    <row r="7" spans="1:18" x14ac:dyDescent="0.25">
      <c r="B7" s="5" t="s">
        <v>6</v>
      </c>
      <c r="C7" s="4">
        <v>2</v>
      </c>
      <c r="D7" s="21">
        <f t="shared" ref="D7" si="2">IF(P7&gt;0,P7,(I7+L7+O7))</f>
        <v>0</v>
      </c>
      <c r="E7" s="10" t="str">
        <f t="shared" ref="E7" si="3">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5"/>
    </row>
    <row r="8" spans="1:18" x14ac:dyDescent="0.25">
      <c r="B8" s="1" t="s">
        <v>0</v>
      </c>
      <c r="C8" s="1">
        <v>3</v>
      </c>
      <c r="D8" s="12" t="s">
        <v>7</v>
      </c>
      <c r="E8" s="9"/>
      <c r="F8" s="9"/>
      <c r="G8" s="19"/>
      <c r="H8" s="19"/>
      <c r="I8" s="17"/>
      <c r="J8" s="19"/>
      <c r="K8" s="19"/>
      <c r="L8" s="17"/>
      <c r="M8" s="19"/>
      <c r="N8" s="19"/>
      <c r="O8" s="17"/>
      <c r="P8" s="17"/>
      <c r="Q8" s="17"/>
      <c r="R8" s="17" t="s">
        <v>40</v>
      </c>
    </row>
    <row r="9" spans="1:18" x14ac:dyDescent="0.25">
      <c r="B9" s="5" t="s">
        <v>48</v>
      </c>
      <c r="C9" s="4">
        <v>4</v>
      </c>
      <c r="D9" s="21">
        <f t="shared" ref="D9" si="4">IF(P9&gt;0,P9,(I9+L9+O9))</f>
        <v>0</v>
      </c>
      <c r="E9" s="10" t="str">
        <f t="shared" ref="E9" si="5">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5"/>
    </row>
    <row r="10" spans="1:18" x14ac:dyDescent="0.25">
      <c r="B10" s="5" t="s">
        <v>2</v>
      </c>
      <c r="C10" s="4">
        <v>5</v>
      </c>
      <c r="D10" s="21">
        <f t="shared" ref="D10" si="6">IF(P10&gt;0,P10,(I10+L10+O10))</f>
        <v>0</v>
      </c>
      <c r="E10" s="10" t="str">
        <f t="shared" ref="E10" si="7">IF(D10*24&gt;10,"F:&gt;10h","")</f>
        <v/>
      </c>
      <c r="F10" s="10"/>
      <c r="G10" s="22"/>
      <c r="H10" s="22"/>
      <c r="I10" s="16">
        <f>IF(OR(H10-G10&lt;0,H10*24&gt;23,AND(H10&gt;0,G10=0),AND(G10&lt;&gt;0,G10*24&lt;6)),"Fehler",H10-G10)</f>
        <v>0</v>
      </c>
      <c r="J10" s="22"/>
      <c r="K10" s="22"/>
      <c r="L10" s="16">
        <f>IF(OR(K10-J10&lt;0,K10*24&gt;23,AND(K10&gt;0,J10=0),AND(J10&lt;&gt;0,J10*24&lt;6)),"Fehler",K10-J10)</f>
        <v>0</v>
      </c>
      <c r="M10" s="22"/>
      <c r="N10" s="22"/>
      <c r="O10" s="16">
        <f>IF(OR(N10-M10&lt;0,N10*24&gt;23,AND(N10&gt;0,M10=0),AND(M10&lt;&gt;0,M10*24&lt;6)),"Fehler",N10-M10)</f>
        <v>0</v>
      </c>
      <c r="P10" s="22"/>
      <c r="R10" s="35"/>
    </row>
    <row r="11" spans="1:18" x14ac:dyDescent="0.25">
      <c r="B11" s="1" t="s">
        <v>3</v>
      </c>
      <c r="C11" s="1">
        <v>6</v>
      </c>
      <c r="D11" s="2"/>
      <c r="E11" s="9">
        <f>SUM(D5:D10)*24+September!D35*24</f>
        <v>0</v>
      </c>
      <c r="F11" s="9"/>
      <c r="G11" s="19"/>
      <c r="H11" s="19"/>
      <c r="I11" s="17"/>
      <c r="J11" s="19"/>
      <c r="K11" s="19"/>
      <c r="L11" s="17"/>
      <c r="M11" s="19"/>
      <c r="N11" s="19"/>
      <c r="O11" s="17"/>
      <c r="P11" s="17"/>
      <c r="Q11" s="17"/>
      <c r="R11" s="17"/>
    </row>
    <row r="12" spans="1:18" x14ac:dyDescent="0.25">
      <c r="A12" s="45">
        <v>41</v>
      </c>
      <c r="B12" s="5" t="s">
        <v>4</v>
      </c>
      <c r="C12" s="4">
        <v>7</v>
      </c>
      <c r="D12" s="21">
        <f t="shared" ref="D12:D13" si="8">IF(P12&gt;0,P12,(I12+L12+O12))</f>
        <v>0</v>
      </c>
      <c r="E12" s="10" t="str">
        <f t="shared" ref="E12:E13" si="9">IF(D12*24&gt;10,"F:&gt;10h","")</f>
        <v/>
      </c>
      <c r="F12" s="10"/>
      <c r="G12" s="22"/>
      <c r="H12" s="22"/>
      <c r="I12" s="16">
        <f t="shared" ref="I12:I13" si="10">IF(OR(H12-G12&lt;0,H12*24&gt;23,AND(H12&gt;0,G12=0),AND(G12&lt;&gt;0,G12*24&lt;6)),"Fehler",H12-G12)</f>
        <v>0</v>
      </c>
      <c r="J12" s="22"/>
      <c r="K12" s="22"/>
      <c r="L12" s="16">
        <f t="shared" ref="L12:L13" si="11">IF(OR(K12-J12&lt;0,K12*24&gt;23,AND(K12&gt;0,J12=0),AND(J12&lt;&gt;0,J12*24&lt;6)),"Fehler",K12-J12)</f>
        <v>0</v>
      </c>
      <c r="M12" s="22"/>
      <c r="N12" s="22"/>
      <c r="O12" s="16">
        <f t="shared" ref="O12:O13" si="12">IF(OR(N12-M12&lt;0,N12*24&gt;23,AND(N12&gt;0,M12=0),AND(M12&lt;&gt;0,M12*24&lt;6)),"Fehler",N12-M12)</f>
        <v>0</v>
      </c>
      <c r="P12" s="22"/>
      <c r="R12" s="35"/>
    </row>
    <row r="13" spans="1:18" x14ac:dyDescent="0.25">
      <c r="B13" s="5" t="s">
        <v>5</v>
      </c>
      <c r="C13" s="4">
        <v>8</v>
      </c>
      <c r="D13" s="21">
        <f t="shared" si="8"/>
        <v>0</v>
      </c>
      <c r="E13" s="10" t="str">
        <f t="shared" si="9"/>
        <v/>
      </c>
      <c r="F13" s="10"/>
      <c r="G13" s="22"/>
      <c r="H13" s="22"/>
      <c r="I13" s="16">
        <f t="shared" si="10"/>
        <v>0</v>
      </c>
      <c r="J13" s="22"/>
      <c r="K13" s="22"/>
      <c r="L13" s="16">
        <f t="shared" si="11"/>
        <v>0</v>
      </c>
      <c r="M13" s="22"/>
      <c r="N13" s="22"/>
      <c r="O13" s="16">
        <f t="shared" si="12"/>
        <v>0</v>
      </c>
      <c r="P13" s="22"/>
      <c r="R13" s="35"/>
    </row>
    <row r="14" spans="1:18" x14ac:dyDescent="0.25">
      <c r="B14" s="5" t="s">
        <v>6</v>
      </c>
      <c r="C14" s="4">
        <v>9</v>
      </c>
      <c r="D14" s="21">
        <f t="shared" ref="D14" si="13">IF(P14&gt;0,P14,(I14+L14+O14))</f>
        <v>0</v>
      </c>
      <c r="E14" s="10" t="str">
        <f t="shared" ref="E14" si="14">IF(D14*24&gt;10,"F:&gt;10h","")</f>
        <v/>
      </c>
      <c r="F14" s="10"/>
      <c r="G14" s="22"/>
      <c r="H14" s="22"/>
      <c r="I14" s="16">
        <f t="shared" ref="I14:I17" si="15">IF(OR(H14-G14&lt;0,H14*24&gt;23,AND(H14&gt;0,G14=0),AND(G14&lt;&gt;0,G14*24&lt;6)),"Fehler",H14-G14)</f>
        <v>0</v>
      </c>
      <c r="J14" s="22"/>
      <c r="K14" s="22"/>
      <c r="L14" s="16">
        <f t="shared" ref="L14:L17" si="16">IF(OR(K14-J14&lt;0,K14*24&gt;23,AND(K14&gt;0,J14=0),AND(J14&lt;&gt;0,J14*24&lt;6)),"Fehler",K14-J14)</f>
        <v>0</v>
      </c>
      <c r="M14" s="22"/>
      <c r="N14" s="22"/>
      <c r="O14" s="16">
        <f t="shared" ref="O14:O17" si="17">IF(OR(N14-M14&lt;0,N14*24&gt;23,AND(N14&gt;0,M14=0),AND(M14&lt;&gt;0,M14*24&lt;6)),"Fehler",N14-M14)</f>
        <v>0</v>
      </c>
      <c r="P14" s="22"/>
      <c r="R14" s="35"/>
    </row>
    <row r="15" spans="1:18" x14ac:dyDescent="0.25">
      <c r="B15" s="5" t="s">
        <v>0</v>
      </c>
      <c r="C15" s="4">
        <v>10</v>
      </c>
      <c r="D15" s="21">
        <f t="shared" ref="D15" si="18">IF(P15&gt;0,P15,(I15+L15+O15))</f>
        <v>0</v>
      </c>
      <c r="E15" s="10" t="str">
        <f t="shared" ref="E15" si="19">IF(D15*24&gt;10,"F:&gt;10h","")</f>
        <v/>
      </c>
      <c r="F15" s="10"/>
      <c r="G15" s="22"/>
      <c r="H15" s="22"/>
      <c r="I15" s="16">
        <f t="shared" si="15"/>
        <v>0</v>
      </c>
      <c r="J15" s="22"/>
      <c r="K15" s="22"/>
      <c r="L15" s="16">
        <f t="shared" si="16"/>
        <v>0</v>
      </c>
      <c r="M15" s="22"/>
      <c r="N15" s="22"/>
      <c r="O15" s="16">
        <f t="shared" si="17"/>
        <v>0</v>
      </c>
      <c r="P15" s="22"/>
      <c r="R15" s="35"/>
    </row>
    <row r="16" spans="1:18" x14ac:dyDescent="0.25">
      <c r="B16" s="5" t="s">
        <v>1</v>
      </c>
      <c r="C16" s="4">
        <v>11</v>
      </c>
      <c r="D16" s="21">
        <f t="shared" ref="D16:D17" si="20">IF(P16&gt;0,P16,(I16+L16+O16))</f>
        <v>0</v>
      </c>
      <c r="E16" s="10" t="str">
        <f t="shared" ref="E16:E17" si="21">IF(D16*24&gt;10,"F:&gt;10h","")</f>
        <v/>
      </c>
      <c r="F16" s="10"/>
      <c r="G16" s="22"/>
      <c r="H16" s="22"/>
      <c r="I16" s="16">
        <f t="shared" si="15"/>
        <v>0</v>
      </c>
      <c r="J16" s="22"/>
      <c r="K16" s="22"/>
      <c r="L16" s="16">
        <f t="shared" si="16"/>
        <v>0</v>
      </c>
      <c r="M16" s="22"/>
      <c r="N16" s="22"/>
      <c r="O16" s="16">
        <f t="shared" si="17"/>
        <v>0</v>
      </c>
      <c r="P16" s="22"/>
      <c r="R16" s="35"/>
    </row>
    <row r="17" spans="1:18" x14ac:dyDescent="0.25">
      <c r="B17" s="5" t="s">
        <v>2</v>
      </c>
      <c r="C17" s="6">
        <v>12</v>
      </c>
      <c r="D17" s="21">
        <f t="shared" si="20"/>
        <v>0</v>
      </c>
      <c r="E17" s="10" t="str">
        <f t="shared" si="21"/>
        <v/>
      </c>
      <c r="F17" s="10"/>
      <c r="G17" s="22"/>
      <c r="H17" s="22"/>
      <c r="I17" s="16">
        <f t="shared" si="15"/>
        <v>0</v>
      </c>
      <c r="J17" s="22"/>
      <c r="K17" s="22"/>
      <c r="L17" s="16">
        <f t="shared" si="16"/>
        <v>0</v>
      </c>
      <c r="M17" s="22"/>
      <c r="N17" s="22"/>
      <c r="O17" s="16">
        <f t="shared" si="17"/>
        <v>0</v>
      </c>
      <c r="P17" s="22"/>
      <c r="R17" s="35"/>
    </row>
    <row r="18" spans="1:18" x14ac:dyDescent="0.25">
      <c r="B18" s="1" t="s">
        <v>3</v>
      </c>
      <c r="C18" s="1">
        <v>13</v>
      </c>
      <c r="D18" s="2"/>
      <c r="E18" s="9">
        <f t="shared" ref="E18" si="22">SUM(D12:D17)*24</f>
        <v>0</v>
      </c>
      <c r="F18" s="9"/>
      <c r="G18" s="19"/>
      <c r="H18" s="19"/>
      <c r="I18" s="17"/>
      <c r="J18" s="19"/>
      <c r="K18" s="19"/>
      <c r="L18" s="17"/>
      <c r="M18" s="19"/>
      <c r="N18" s="19"/>
      <c r="O18" s="17"/>
      <c r="P18" s="17"/>
      <c r="Q18" s="17"/>
      <c r="R18" s="17"/>
    </row>
    <row r="19" spans="1:18" x14ac:dyDescent="0.25">
      <c r="A19" s="45">
        <v>42</v>
      </c>
      <c r="B19" s="5" t="s">
        <v>4</v>
      </c>
      <c r="C19" s="4">
        <v>14</v>
      </c>
      <c r="D19" s="21">
        <f t="shared" ref="D19:D20" si="23">IF(P19&gt;0,P19,(I19+L19+O19))</f>
        <v>0</v>
      </c>
      <c r="E19" s="10" t="str">
        <f t="shared" ref="E19:E20" si="24">IF(D19*24&gt;10,"F:&gt;10h","")</f>
        <v/>
      </c>
      <c r="F19" s="10"/>
      <c r="G19" s="22"/>
      <c r="H19" s="22"/>
      <c r="I19" s="16">
        <f t="shared" ref="I19:I20" si="25">IF(OR(H19-G19&lt;0,H19*24&gt;23,AND(H19&gt;0,G19=0),AND(G19&lt;&gt;0,G19*24&lt;6)),"Fehler",H19-G19)</f>
        <v>0</v>
      </c>
      <c r="J19" s="22"/>
      <c r="K19" s="22"/>
      <c r="L19" s="16">
        <f t="shared" ref="L19:L20" si="26">IF(OR(K19-J19&lt;0,K19*24&gt;23,AND(K19&gt;0,J19=0),AND(J19&lt;&gt;0,J19*24&lt;6)),"Fehler",K19-J19)</f>
        <v>0</v>
      </c>
      <c r="M19" s="22"/>
      <c r="N19" s="22"/>
      <c r="O19" s="16">
        <f t="shared" ref="O19:O20" si="27">IF(OR(N19-M19&lt;0,N19*24&gt;23,AND(N19&gt;0,M19=0),AND(M19&lt;&gt;0,M19*24&lt;6)),"Fehler",N19-M19)</f>
        <v>0</v>
      </c>
      <c r="P19" s="22"/>
      <c r="R19" s="35"/>
    </row>
    <row r="20" spans="1:18" x14ac:dyDescent="0.25">
      <c r="B20" s="5" t="s">
        <v>5</v>
      </c>
      <c r="C20" s="4">
        <v>15</v>
      </c>
      <c r="D20" s="21">
        <f t="shared" si="23"/>
        <v>0</v>
      </c>
      <c r="E20" s="10" t="str">
        <f t="shared" si="24"/>
        <v/>
      </c>
      <c r="F20" s="10"/>
      <c r="G20" s="22"/>
      <c r="H20" s="22"/>
      <c r="I20" s="16">
        <f t="shared" si="25"/>
        <v>0</v>
      </c>
      <c r="J20" s="22"/>
      <c r="K20" s="22"/>
      <c r="L20" s="16">
        <f t="shared" si="26"/>
        <v>0</v>
      </c>
      <c r="M20" s="22"/>
      <c r="N20" s="22"/>
      <c r="O20" s="16">
        <f t="shared" si="27"/>
        <v>0</v>
      </c>
      <c r="P20" s="22"/>
      <c r="R20" s="35"/>
    </row>
    <row r="21" spans="1:18" x14ac:dyDescent="0.25">
      <c r="B21" s="5" t="s">
        <v>6</v>
      </c>
      <c r="C21" s="4">
        <v>16</v>
      </c>
      <c r="D21" s="21">
        <f t="shared" ref="D21" si="28">IF(P21&gt;0,P21,(I21+L21+O21))</f>
        <v>0</v>
      </c>
      <c r="E21" s="10" t="str">
        <f t="shared" ref="E21" si="29">IF(D21*24&gt;10,"F:&gt;10h","")</f>
        <v/>
      </c>
      <c r="F21" s="10"/>
      <c r="G21" s="22"/>
      <c r="H21" s="22"/>
      <c r="I21" s="16">
        <f t="shared" ref="I21" si="30">IF(OR(H21-G21&lt;0,H21*24&gt;23,AND(H21&gt;0,G21=0),AND(G21&lt;&gt;0,G21*24&lt;6)),"Fehler",H21-G21)</f>
        <v>0</v>
      </c>
      <c r="J21" s="22"/>
      <c r="K21" s="22"/>
      <c r="L21" s="16">
        <f t="shared" ref="L21" si="31">IF(OR(K21-J21&lt;0,K21*24&gt;23,AND(K21&gt;0,J21=0),AND(J21&lt;&gt;0,J21*24&lt;6)),"Fehler",K21-J21)</f>
        <v>0</v>
      </c>
      <c r="M21" s="22"/>
      <c r="N21" s="22"/>
      <c r="O21" s="16">
        <f t="shared" ref="O21" si="32">IF(OR(N21-M21&lt;0,N21*24&gt;23,AND(N21&gt;0,M21=0),AND(M21&lt;&gt;0,M21*24&lt;6)),"Fehler",N21-M21)</f>
        <v>0</v>
      </c>
      <c r="P21" s="22"/>
      <c r="R21" s="35"/>
    </row>
    <row r="22" spans="1:18" x14ac:dyDescent="0.25">
      <c r="B22" s="5" t="s">
        <v>0</v>
      </c>
      <c r="C22" s="4">
        <v>17</v>
      </c>
      <c r="D22" s="21">
        <f t="shared" ref="D22" si="33">IF(P22&gt;0,P22,(I22+L22+O22))</f>
        <v>0</v>
      </c>
      <c r="E22" s="10" t="str">
        <f t="shared" ref="E22" si="34">IF(D22*24&gt;10,"F:&gt;10h","")</f>
        <v/>
      </c>
      <c r="F22" s="10"/>
      <c r="G22" s="22"/>
      <c r="H22" s="22"/>
      <c r="I22" s="16">
        <f t="shared" ref="I22" si="35">IF(OR(H22-G22&lt;0,H22*24&gt;23,AND(H22&gt;0,G22=0),AND(G22&lt;&gt;0,G22*24&lt;6)),"Fehler",H22-G22)</f>
        <v>0</v>
      </c>
      <c r="J22" s="22"/>
      <c r="K22" s="22"/>
      <c r="L22" s="16">
        <f t="shared" ref="L22" si="36">IF(OR(K22-J22&lt;0,K22*24&gt;23,AND(K22&gt;0,J22=0),AND(J22&lt;&gt;0,J22*24&lt;6)),"Fehler",K22-J22)</f>
        <v>0</v>
      </c>
      <c r="M22" s="22"/>
      <c r="N22" s="22"/>
      <c r="O22" s="16">
        <f t="shared" ref="O22" si="37">IF(OR(N22-M22&lt;0,N22*24&gt;23,AND(N22&gt;0,M22=0),AND(M22&lt;&gt;0,M22*24&lt;6)),"Fehler",N22-M22)</f>
        <v>0</v>
      </c>
      <c r="P22" s="22"/>
      <c r="R22" s="35"/>
    </row>
    <row r="23" spans="1:18" x14ac:dyDescent="0.25">
      <c r="B23" s="5" t="s">
        <v>1</v>
      </c>
      <c r="C23" s="4">
        <v>18</v>
      </c>
      <c r="D23" s="21">
        <f t="shared" ref="D23:D24" si="38">IF(P23&gt;0,P23,(I23+L23+O23))</f>
        <v>0</v>
      </c>
      <c r="E23" s="10" t="str">
        <f t="shared" ref="E23:E24" si="39">IF(D23*24&gt;10,"F:&gt;10h","")</f>
        <v/>
      </c>
      <c r="F23" s="10"/>
      <c r="G23" s="22"/>
      <c r="H23" s="22"/>
      <c r="I23" s="16">
        <f>IF(OR(H23-G23&lt;0,H23*24&gt;23,AND(H23&gt;0,G23=0),AND(G23&lt;&gt;0,G23*24&lt;6)),"Fehler",H23-G23)</f>
        <v>0</v>
      </c>
      <c r="J23" s="22"/>
      <c r="K23" s="22"/>
      <c r="L23" s="16">
        <f>IF(OR(K23-J23&lt;0,K23*24&gt;23,AND(K23&gt;0,J23=0),AND(J23&lt;&gt;0,J23*24&lt;6)),"Fehler",K23-J23)</f>
        <v>0</v>
      </c>
      <c r="M23" s="22"/>
      <c r="N23" s="22"/>
      <c r="O23" s="16">
        <f>IF(OR(N23-M23&lt;0,N23*24&gt;23,AND(N23&gt;0,M23=0),AND(M23&lt;&gt;0,M23*24&lt;6)),"Fehler",N23-M23)</f>
        <v>0</v>
      </c>
      <c r="P23" s="22"/>
      <c r="R23" s="35"/>
    </row>
    <row r="24" spans="1:18" x14ac:dyDescent="0.25">
      <c r="B24" s="5" t="s">
        <v>2</v>
      </c>
      <c r="C24" s="6">
        <v>19</v>
      </c>
      <c r="D24" s="21">
        <f t="shared" si="38"/>
        <v>0</v>
      </c>
      <c r="E24" s="10" t="str">
        <f t="shared" si="39"/>
        <v/>
      </c>
      <c r="F24" s="10"/>
      <c r="G24" s="22"/>
      <c r="H24" s="22"/>
      <c r="I24" s="16">
        <f>IF(OR(H24-G24&lt;0,H24*24&gt;23,AND(H24&gt;0,G24=0),AND(G24&lt;&gt;0,G24*24&lt;6)),"Fehler",H24-G24)</f>
        <v>0</v>
      </c>
      <c r="J24" s="22"/>
      <c r="K24" s="22"/>
      <c r="L24" s="16">
        <f>IF(OR(K24-J24&lt;0,K24*24&gt;23,AND(K24&gt;0,J24=0),AND(J24&lt;&gt;0,J24*24&lt;6)),"Fehler",K24-J24)</f>
        <v>0</v>
      </c>
      <c r="M24" s="22"/>
      <c r="N24" s="22"/>
      <c r="O24" s="16">
        <f>IF(OR(N24-M24&lt;0,N24*24&gt;23,AND(N24&gt;0,M24=0),AND(M24&lt;&gt;0,M24*24&lt;6)),"Fehler",N24-M24)</f>
        <v>0</v>
      </c>
      <c r="P24" s="22"/>
      <c r="R24" s="35"/>
    </row>
    <row r="25" spans="1:18" x14ac:dyDescent="0.25">
      <c r="B25" s="1" t="s">
        <v>3</v>
      </c>
      <c r="C25" s="1">
        <v>20</v>
      </c>
      <c r="D25" s="2"/>
      <c r="E25" s="9">
        <f t="shared" ref="E25" si="40">SUM(D19:D24)*24</f>
        <v>0</v>
      </c>
      <c r="F25" s="9"/>
      <c r="G25" s="19"/>
      <c r="H25" s="19"/>
      <c r="I25" s="17"/>
      <c r="J25" s="19"/>
      <c r="K25" s="19"/>
      <c r="L25" s="17"/>
      <c r="M25" s="19"/>
      <c r="N25" s="19"/>
      <c r="O25" s="17"/>
      <c r="P25" s="17"/>
      <c r="Q25" s="17"/>
      <c r="R25" s="17"/>
    </row>
    <row r="26" spans="1:18" x14ac:dyDescent="0.25">
      <c r="A26" s="45">
        <v>43</v>
      </c>
      <c r="B26" s="5" t="s">
        <v>4</v>
      </c>
      <c r="C26" s="4">
        <v>21</v>
      </c>
      <c r="D26" s="21">
        <f t="shared" ref="D26:D27" si="41">IF(P26&gt;0,P26,(I26+L26+O26))</f>
        <v>0</v>
      </c>
      <c r="E26" s="10" t="str">
        <f t="shared" ref="E26:E27" si="42">IF(D26*24&gt;10,"F:&gt;10h","")</f>
        <v/>
      </c>
      <c r="F26" s="10"/>
      <c r="G26" s="22"/>
      <c r="H26" s="22"/>
      <c r="I26" s="16">
        <f t="shared" ref="I26:I27" si="43">IF(OR(H26-G26&lt;0,H26*24&gt;23,AND(H26&gt;0,G26=0),AND(G26&lt;&gt;0,G26*24&lt;6)),"Fehler",H26-G26)</f>
        <v>0</v>
      </c>
      <c r="J26" s="22"/>
      <c r="K26" s="22"/>
      <c r="L26" s="16">
        <f t="shared" ref="L26:L27" si="44">IF(OR(K26-J26&lt;0,K26*24&gt;23,AND(K26&gt;0,J26=0),AND(J26&lt;&gt;0,J26*24&lt;6)),"Fehler",K26-J26)</f>
        <v>0</v>
      </c>
      <c r="M26" s="22"/>
      <c r="N26" s="22"/>
      <c r="O26" s="16">
        <f t="shared" ref="O26:O27" si="45">IF(OR(N26-M26&lt;0,N26*24&gt;23,AND(N26&gt;0,M26=0),AND(M26&lt;&gt;0,M26*24&lt;6)),"Fehler",N26-M26)</f>
        <v>0</v>
      </c>
      <c r="P26" s="22"/>
      <c r="R26" s="35"/>
    </row>
    <row r="27" spans="1:18" x14ac:dyDescent="0.25">
      <c r="B27" s="5" t="s">
        <v>5</v>
      </c>
      <c r="C27" s="4">
        <v>22</v>
      </c>
      <c r="D27" s="21">
        <f t="shared" si="41"/>
        <v>0</v>
      </c>
      <c r="E27" s="10" t="str">
        <f t="shared" si="42"/>
        <v/>
      </c>
      <c r="F27" s="10"/>
      <c r="G27" s="22"/>
      <c r="H27" s="22"/>
      <c r="I27" s="16">
        <f t="shared" si="43"/>
        <v>0</v>
      </c>
      <c r="J27" s="22"/>
      <c r="K27" s="22"/>
      <c r="L27" s="16">
        <f t="shared" si="44"/>
        <v>0</v>
      </c>
      <c r="M27" s="22"/>
      <c r="N27" s="22"/>
      <c r="O27" s="16">
        <f t="shared" si="45"/>
        <v>0</v>
      </c>
      <c r="P27" s="22"/>
      <c r="R27" s="35"/>
    </row>
    <row r="28" spans="1:18" x14ac:dyDescent="0.25">
      <c r="B28" s="5" t="s">
        <v>6</v>
      </c>
      <c r="C28" s="4">
        <v>23</v>
      </c>
      <c r="D28" s="21">
        <f t="shared" ref="D28" si="46">IF(P28&gt;0,P28,(I28+L28+O28))</f>
        <v>0</v>
      </c>
      <c r="E28" s="10" t="str">
        <f t="shared" ref="E28" si="47">IF(D28*24&gt;10,"F:&gt;10h","")</f>
        <v/>
      </c>
      <c r="F28" s="10"/>
      <c r="G28" s="22"/>
      <c r="H28" s="22"/>
      <c r="I28" s="16">
        <f t="shared" ref="I28" si="48">IF(OR(H28-G28&lt;0,H28*24&gt;23,AND(H28&gt;0,G28=0),AND(G28&lt;&gt;0,G28*24&lt;6)),"Fehler",H28-G28)</f>
        <v>0</v>
      </c>
      <c r="J28" s="22"/>
      <c r="K28" s="22"/>
      <c r="L28" s="16">
        <f t="shared" ref="L28" si="49">IF(OR(K28-J28&lt;0,K28*24&gt;23,AND(K28&gt;0,J28=0),AND(J28&lt;&gt;0,J28*24&lt;6)),"Fehler",K28-J28)</f>
        <v>0</v>
      </c>
      <c r="M28" s="22"/>
      <c r="N28" s="22"/>
      <c r="O28" s="16">
        <f t="shared" ref="O28" si="50">IF(OR(N28-M28&lt;0,N28*24&gt;23,AND(N28&gt;0,M28=0),AND(M28&lt;&gt;0,M28*24&lt;6)),"Fehler",N28-M28)</f>
        <v>0</v>
      </c>
      <c r="P28" s="22"/>
      <c r="R28" s="35"/>
    </row>
    <row r="29" spans="1:18" x14ac:dyDescent="0.25">
      <c r="B29" s="5" t="s">
        <v>0</v>
      </c>
      <c r="C29" s="4">
        <v>24</v>
      </c>
      <c r="D29" s="21">
        <f t="shared" ref="D29" si="51">IF(P29&gt;0,P29,(I29+L29+O29))</f>
        <v>0</v>
      </c>
      <c r="E29" s="10" t="str">
        <f t="shared" ref="E29" si="52">IF(D29*24&gt;10,"F:&gt;10h","")</f>
        <v/>
      </c>
      <c r="F29" s="10"/>
      <c r="G29" s="22"/>
      <c r="H29" s="22"/>
      <c r="I29" s="16">
        <f t="shared" ref="I29" si="53">IF(OR(H29-G29&lt;0,H29*24&gt;23,AND(H29&gt;0,G29=0),AND(G29&lt;&gt;0,G29*24&lt;6)),"Fehler",H29-G29)</f>
        <v>0</v>
      </c>
      <c r="J29" s="22"/>
      <c r="K29" s="22"/>
      <c r="L29" s="16">
        <f t="shared" ref="L29" si="54">IF(OR(K29-J29&lt;0,K29*24&gt;23,AND(K29&gt;0,J29=0),AND(J29&lt;&gt;0,J29*24&lt;6)),"Fehler",K29-J29)</f>
        <v>0</v>
      </c>
      <c r="M29" s="22"/>
      <c r="N29" s="22"/>
      <c r="O29" s="16">
        <f t="shared" ref="O29" si="55">IF(OR(N29-M29&lt;0,N29*24&gt;23,AND(N29&gt;0,M29=0),AND(M29&lt;&gt;0,M29*24&lt;6)),"Fehler",N29-M29)</f>
        <v>0</v>
      </c>
      <c r="P29" s="22"/>
      <c r="R29" s="35"/>
    </row>
    <row r="30" spans="1:18" x14ac:dyDescent="0.25">
      <c r="B30" s="5" t="s">
        <v>1</v>
      </c>
      <c r="C30" s="4">
        <v>25</v>
      </c>
      <c r="D30" s="21">
        <f t="shared" ref="D30:D31" si="56">IF(P30&gt;0,P30,(I30+L30+O30))</f>
        <v>0</v>
      </c>
      <c r="E30" s="10" t="str">
        <f t="shared" ref="E30:E31" si="57">IF(D30*24&gt;10,"F:&gt;10h","")</f>
        <v/>
      </c>
      <c r="F30" s="10"/>
      <c r="G30" s="22"/>
      <c r="H30" s="22"/>
      <c r="I30" s="16">
        <f>IF(OR(H30-G30&lt;0,H30*24&gt;23,AND(H30&gt;0,G30=0),AND(G30&lt;&gt;0,G30*24&lt;6)),"Fehler",H30-G30)</f>
        <v>0</v>
      </c>
      <c r="J30" s="22"/>
      <c r="K30" s="22"/>
      <c r="L30" s="16">
        <f>IF(OR(K30-J30&lt;0,K30*24&gt;23,AND(K30&gt;0,J30=0),AND(J30&lt;&gt;0,J30*24&lt;6)),"Fehler",K30-J30)</f>
        <v>0</v>
      </c>
      <c r="M30" s="22"/>
      <c r="N30" s="22"/>
      <c r="O30" s="16">
        <f>IF(OR(N30-M30&lt;0,N30*24&gt;23,AND(N30&gt;0,M30=0),AND(M30&lt;&gt;0,M30*24&lt;6)),"Fehler",N30-M30)</f>
        <v>0</v>
      </c>
      <c r="P30" s="22"/>
      <c r="R30" s="35"/>
    </row>
    <row r="31" spans="1:18" x14ac:dyDescent="0.25">
      <c r="B31" s="5" t="s">
        <v>2</v>
      </c>
      <c r="C31" s="6">
        <v>26</v>
      </c>
      <c r="D31" s="21">
        <f t="shared" si="56"/>
        <v>0</v>
      </c>
      <c r="E31" s="10" t="str">
        <f t="shared" si="57"/>
        <v/>
      </c>
      <c r="F31" s="10"/>
      <c r="G31" s="22"/>
      <c r="H31" s="22"/>
      <c r="I31" s="16">
        <f>IF(OR(H31-G31&lt;0,H31*24&gt;23,AND(H31&gt;0,G31=0),AND(G31&lt;&gt;0,G31*24&lt;6)),"Fehler",H31-G31)</f>
        <v>0</v>
      </c>
      <c r="J31" s="22"/>
      <c r="K31" s="22"/>
      <c r="L31" s="16">
        <f>IF(OR(K31-J31&lt;0,K31*24&gt;23,AND(K31&gt;0,J31=0),AND(J31&lt;&gt;0,J31*24&lt;6)),"Fehler",K31-J31)</f>
        <v>0</v>
      </c>
      <c r="M31" s="22"/>
      <c r="N31" s="22"/>
      <c r="O31" s="16">
        <f>IF(OR(N31-M31&lt;0,N31*24&gt;23,AND(N31&gt;0,M31=0),AND(M31&lt;&gt;0,M31*24&lt;6)),"Fehler",N31-M31)</f>
        <v>0</v>
      </c>
      <c r="P31" s="22"/>
      <c r="R31" s="35"/>
    </row>
    <row r="32" spans="1:18" x14ac:dyDescent="0.25">
      <c r="B32" s="1" t="s">
        <v>3</v>
      </c>
      <c r="C32" s="1">
        <v>27</v>
      </c>
      <c r="D32" s="2"/>
      <c r="E32" s="9">
        <f t="shared" ref="E32" si="58">SUM(D26:D31)*24</f>
        <v>0</v>
      </c>
      <c r="F32" s="9"/>
      <c r="G32" s="19"/>
      <c r="H32" s="19"/>
      <c r="I32" s="17"/>
      <c r="J32" s="19"/>
      <c r="K32" s="19"/>
      <c r="L32" s="17"/>
      <c r="M32" s="19"/>
      <c r="N32" s="19"/>
      <c r="O32" s="17"/>
      <c r="P32" s="17"/>
      <c r="Q32" s="17"/>
      <c r="R32" s="17"/>
    </row>
    <row r="33" spans="1:18" x14ac:dyDescent="0.25">
      <c r="A33" s="45">
        <v>44</v>
      </c>
      <c r="B33" s="5" t="s">
        <v>4</v>
      </c>
      <c r="C33" s="4">
        <v>28</v>
      </c>
      <c r="D33" s="21">
        <f t="shared" ref="D33:D34" si="59">IF(P33&gt;0,P33,(I33+L33+O33))</f>
        <v>0</v>
      </c>
      <c r="E33" s="10" t="str">
        <f t="shared" ref="E33:E34" si="60">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1:18" x14ac:dyDescent="0.25">
      <c r="B34" s="5" t="s">
        <v>5</v>
      </c>
      <c r="C34" s="4">
        <v>29</v>
      </c>
      <c r="D34" s="21">
        <f t="shared" si="59"/>
        <v>0</v>
      </c>
      <c r="E34" s="10" t="str">
        <f t="shared" si="60"/>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5"/>
    </row>
    <row r="35" spans="1:18" x14ac:dyDescent="0.25">
      <c r="B35" s="5" t="s">
        <v>6</v>
      </c>
      <c r="C35" s="4">
        <v>30</v>
      </c>
      <c r="D35" s="21">
        <f t="shared" ref="D35" si="61">IF(P35&gt;0,P35,(I35+L35+O35))</f>
        <v>0</v>
      </c>
      <c r="E35" s="10" t="str">
        <f t="shared" ref="E35" si="62">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5"/>
    </row>
    <row r="36" spans="1:18" x14ac:dyDescent="0.25">
      <c r="B36" s="5" t="s">
        <v>0</v>
      </c>
      <c r="C36" s="4">
        <v>31</v>
      </c>
      <c r="D36" s="21">
        <f t="shared" ref="D36" si="63">IF(P36&gt;0,P36,(I36+L36+O36))</f>
        <v>0</v>
      </c>
      <c r="E36" s="10" t="str">
        <f t="shared" ref="E36" si="64">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5"/>
    </row>
    <row r="37" spans="1:18" x14ac:dyDescent="0.25">
      <c r="B37" s="5"/>
    </row>
  </sheetData>
  <sheetProtection algorithmName="SHA-512" hashValue="Z+SeWayxFL5zywyMY2QjNjF3zN5krs532UW/3hTLLIe7IYHQj0NkLSl5vsnAIfsWsmttN2WqjFS6AAOPvcXQSQ==" saltValue="6niJtXWszsWm3rFm3b/MCg==" spinCount="100000" sheet="1" objects="1" scenarios="1" selectLockedCells="1"/>
  <conditionalFormatting sqref="F4:F5">
    <cfRule type="cellIs" dxfId="334" priority="577" operator="equal">
      <formula>-41.8</formula>
    </cfRule>
    <cfRule type="cellIs" dxfId="333" priority="578" operator="equal">
      <formula>0</formula>
    </cfRule>
    <cfRule type="cellIs" dxfId="332" priority="579" operator="greaterThan">
      <formula>0</formula>
    </cfRule>
    <cfRule type="cellIs" dxfId="331" priority="580" operator="lessThan">
      <formula>0</formula>
    </cfRule>
  </conditionalFormatting>
  <conditionalFormatting sqref="E2">
    <cfRule type="cellIs" dxfId="330" priority="502" operator="equal">
      <formula>0</formula>
    </cfRule>
  </conditionalFormatting>
  <conditionalFormatting sqref="E3">
    <cfRule type="cellIs" dxfId="329" priority="402" operator="equal">
      <formula>0</formula>
    </cfRule>
    <cfRule type="cellIs" dxfId="328" priority="403" operator="greaterThan">
      <formula>0</formula>
    </cfRule>
    <cfRule type="cellIs" dxfId="327" priority="404" operator="lessThan">
      <formula>0</formula>
    </cfRule>
  </conditionalFormatting>
  <conditionalFormatting sqref="R2">
    <cfRule type="cellIs" dxfId="326" priority="400" operator="notEqual">
      <formula>""""""</formula>
    </cfRule>
  </conditionalFormatting>
  <conditionalFormatting sqref="E10:F10">
    <cfRule type="containsText" dxfId="325" priority="311" operator="containsText" text="F:&gt;10h">
      <formula>NOT(ISERROR(SEARCH("F:&gt;10h",E10)))</formula>
    </cfRule>
  </conditionalFormatting>
  <conditionalFormatting sqref="D10">
    <cfRule type="cellIs" dxfId="324" priority="300" operator="greaterThan">
      <formula>0.416666666666667</formula>
    </cfRule>
    <cfRule type="cellIs" dxfId="323" priority="301" operator="greaterThan">
      <formula>0.333333333333333</formula>
    </cfRule>
  </conditionalFormatting>
  <conditionalFormatting sqref="D10">
    <cfRule type="cellIs" dxfId="322" priority="299" operator="equal">
      <formula>0</formula>
    </cfRule>
  </conditionalFormatting>
  <conditionalFormatting sqref="E16:F16">
    <cfRule type="containsText" dxfId="321" priority="295" operator="containsText" text="F:&gt;10h">
      <formula>NOT(ISERROR(SEARCH("F:&gt;10h",E16)))</formula>
    </cfRule>
  </conditionalFormatting>
  <conditionalFormatting sqref="D16">
    <cfRule type="cellIs" dxfId="320" priority="284" operator="greaterThan">
      <formula>0.416666666666667</formula>
    </cfRule>
    <cfRule type="cellIs" dxfId="319" priority="285" operator="greaterThan">
      <formula>0.333333333333333</formula>
    </cfRule>
  </conditionalFormatting>
  <conditionalFormatting sqref="D16">
    <cfRule type="cellIs" dxfId="318" priority="283" operator="equal">
      <formula>0</formula>
    </cfRule>
  </conditionalFormatting>
  <conditionalFormatting sqref="E23:F23">
    <cfRule type="containsText" dxfId="317" priority="279" operator="containsText" text="F:&gt;10h">
      <formula>NOT(ISERROR(SEARCH("F:&gt;10h",E23)))</formula>
    </cfRule>
  </conditionalFormatting>
  <conditionalFormatting sqref="D23">
    <cfRule type="cellIs" dxfId="316" priority="268" operator="greaterThan">
      <formula>0.416666666666667</formula>
    </cfRule>
    <cfRule type="cellIs" dxfId="315" priority="269" operator="greaterThan">
      <formula>0.333333333333333</formula>
    </cfRule>
  </conditionalFormatting>
  <conditionalFormatting sqref="D23">
    <cfRule type="cellIs" dxfId="314" priority="267" operator="equal">
      <formula>0</formula>
    </cfRule>
  </conditionalFormatting>
  <conditionalFormatting sqref="E30:F30">
    <cfRule type="containsText" dxfId="313" priority="263" operator="containsText" text="F:&gt;10h">
      <formula>NOT(ISERROR(SEARCH("F:&gt;10h",E30)))</formula>
    </cfRule>
  </conditionalFormatting>
  <conditionalFormatting sqref="D30">
    <cfRule type="cellIs" dxfId="312" priority="252" operator="greaterThan">
      <formula>0.416666666666667</formula>
    </cfRule>
    <cfRule type="cellIs" dxfId="311" priority="253" operator="greaterThan">
      <formula>0.333333333333333</formula>
    </cfRule>
  </conditionalFormatting>
  <conditionalFormatting sqref="D30">
    <cfRule type="cellIs" dxfId="310" priority="251" operator="equal">
      <formula>0</formula>
    </cfRule>
  </conditionalFormatting>
  <conditionalFormatting sqref="O10 L10 I10 I16 L16 O16 I23 L23 O23 I30 L30 O30">
    <cfRule type="cellIs" dxfId="309" priority="159" operator="greaterThan">
      <formula>0</formula>
    </cfRule>
    <cfRule type="cellIs" dxfId="308" priority="160" operator="equal">
      <formula>0</formula>
    </cfRule>
  </conditionalFormatting>
  <conditionalFormatting sqref="O10 L10 I10 I16 L16 O16 I23 L23 O23 I30 L30 O30">
    <cfRule type="cellIs" dxfId="307" priority="158" operator="equal">
      <formula>"Fehler"</formula>
    </cfRule>
  </conditionalFormatting>
  <conditionalFormatting sqref="E17:F17">
    <cfRule type="containsText" dxfId="306" priority="100" operator="containsText" text="F:&gt;10h">
      <formula>NOT(ISERROR(SEARCH("F:&gt;10h",E17)))</formula>
    </cfRule>
  </conditionalFormatting>
  <conditionalFormatting sqref="D17">
    <cfRule type="cellIs" dxfId="305" priority="98" operator="greaterThan">
      <formula>0.416666666666667</formula>
    </cfRule>
    <cfRule type="cellIs" dxfId="304" priority="99" operator="greaterThan">
      <formula>0.333333333333333</formula>
    </cfRule>
  </conditionalFormatting>
  <conditionalFormatting sqref="D17">
    <cfRule type="cellIs" dxfId="303" priority="97" operator="equal">
      <formula>0</formula>
    </cfRule>
  </conditionalFormatting>
  <conditionalFormatting sqref="O17 L17 I17">
    <cfRule type="cellIs" dxfId="302" priority="95" operator="greaterThan">
      <formula>0</formula>
    </cfRule>
    <cfRule type="cellIs" dxfId="301" priority="96" operator="equal">
      <formula>0</formula>
    </cfRule>
  </conditionalFormatting>
  <conditionalFormatting sqref="O17 L17 I17">
    <cfRule type="cellIs" dxfId="300" priority="94" operator="equal">
      <formula>"Fehler"</formula>
    </cfRule>
  </conditionalFormatting>
  <conditionalFormatting sqref="E24:F24">
    <cfRule type="containsText" dxfId="299" priority="90" operator="containsText" text="F:&gt;10h">
      <formula>NOT(ISERROR(SEARCH("F:&gt;10h",E24)))</formula>
    </cfRule>
  </conditionalFormatting>
  <conditionalFormatting sqref="D24">
    <cfRule type="cellIs" dxfId="298" priority="88" operator="greaterThan">
      <formula>0.416666666666667</formula>
    </cfRule>
    <cfRule type="cellIs" dxfId="297" priority="89" operator="greaterThan">
      <formula>0.333333333333333</formula>
    </cfRule>
  </conditionalFormatting>
  <conditionalFormatting sqref="D24">
    <cfRule type="cellIs" dxfId="296" priority="87" operator="equal">
      <formula>0</formula>
    </cfRule>
  </conditionalFormatting>
  <conditionalFormatting sqref="O24 L24 I24">
    <cfRule type="cellIs" dxfId="295" priority="85" operator="greaterThan">
      <formula>0</formula>
    </cfRule>
    <cfRule type="cellIs" dxfId="294" priority="86" operator="equal">
      <formula>0</formula>
    </cfRule>
  </conditionalFormatting>
  <conditionalFormatting sqref="O24 L24 I24">
    <cfRule type="cellIs" dxfId="293" priority="84" operator="equal">
      <formula>"Fehler"</formula>
    </cfRule>
  </conditionalFormatting>
  <conditionalFormatting sqref="E31:F31">
    <cfRule type="containsText" dxfId="292" priority="80" operator="containsText" text="F:&gt;10h">
      <formula>NOT(ISERROR(SEARCH("F:&gt;10h",E31)))</formula>
    </cfRule>
  </conditionalFormatting>
  <conditionalFormatting sqref="D31">
    <cfRule type="cellIs" dxfId="291" priority="78" operator="greaterThan">
      <formula>0.416666666666667</formula>
    </cfRule>
    <cfRule type="cellIs" dxfId="290" priority="79" operator="greaterThan">
      <formula>0.333333333333333</formula>
    </cfRule>
  </conditionalFormatting>
  <conditionalFormatting sqref="D31">
    <cfRule type="cellIs" dxfId="289" priority="77" operator="equal">
      <formula>0</formula>
    </cfRule>
  </conditionalFormatting>
  <conditionalFormatting sqref="O31 L31 I31">
    <cfRule type="cellIs" dxfId="288" priority="75" operator="greaterThan">
      <formula>0</formula>
    </cfRule>
    <cfRule type="cellIs" dxfId="287" priority="76" operator="equal">
      <formula>0</formula>
    </cfRule>
  </conditionalFormatting>
  <conditionalFormatting sqref="O31 L31 I31">
    <cfRule type="cellIs" dxfId="286" priority="74" operator="equal">
      <formula>"Fehler"</formula>
    </cfRule>
  </conditionalFormatting>
  <conditionalFormatting sqref="E26:F29">
    <cfRule type="containsText" dxfId="285" priority="57" operator="containsText" text="F:&gt;10h">
      <formula>NOT(ISERROR(SEARCH("F:&gt;10h",E26)))</formula>
    </cfRule>
  </conditionalFormatting>
  <conditionalFormatting sqref="D26:D29">
    <cfRule type="cellIs" dxfId="284" priority="55" operator="greaterThan">
      <formula>0.416666666666667</formula>
    </cfRule>
    <cfRule type="cellIs" dxfId="283" priority="56" operator="greaterThan">
      <formula>0.333333333333333</formula>
    </cfRule>
  </conditionalFormatting>
  <conditionalFormatting sqref="D26:D29">
    <cfRule type="cellIs" dxfId="282" priority="54" operator="equal">
      <formula>0</formula>
    </cfRule>
  </conditionalFormatting>
  <conditionalFormatting sqref="I26:I29 L26:L29 O26:O29">
    <cfRule type="cellIs" dxfId="281" priority="52" operator="greaterThan">
      <formula>0</formula>
    </cfRule>
    <cfRule type="cellIs" dxfId="280" priority="53" operator="equal">
      <formula>0</formula>
    </cfRule>
  </conditionalFormatting>
  <conditionalFormatting sqref="I26:I29 L26:L29 O26:O29">
    <cfRule type="cellIs" dxfId="279" priority="51" operator="equal">
      <formula>"Fehler"</formula>
    </cfRule>
  </conditionalFormatting>
  <conditionalFormatting sqref="E19:F22">
    <cfRule type="containsText" dxfId="278" priority="47" operator="containsText" text="F:&gt;10h">
      <formula>NOT(ISERROR(SEARCH("F:&gt;10h",E19)))</formula>
    </cfRule>
  </conditionalFormatting>
  <conditionalFormatting sqref="D19:D22">
    <cfRule type="cellIs" dxfId="277" priority="45" operator="greaterThan">
      <formula>0.416666666666667</formula>
    </cfRule>
    <cfRule type="cellIs" dxfId="276" priority="46" operator="greaterThan">
      <formula>0.333333333333333</formula>
    </cfRule>
  </conditionalFormatting>
  <conditionalFormatting sqref="D19:D22">
    <cfRule type="cellIs" dxfId="275" priority="44" operator="equal">
      <formula>0</formula>
    </cfRule>
  </conditionalFormatting>
  <conditionalFormatting sqref="I19:I22 L19:L22 O19:O22">
    <cfRule type="cellIs" dxfId="274" priority="42" operator="greaterThan">
      <formula>0</formula>
    </cfRule>
    <cfRule type="cellIs" dxfId="273" priority="43" operator="equal">
      <formula>0</formula>
    </cfRule>
  </conditionalFormatting>
  <conditionalFormatting sqref="I19:I22 L19:L22 O19:O22">
    <cfRule type="cellIs" dxfId="272" priority="41" operator="equal">
      <formula>"Fehler"</formula>
    </cfRule>
  </conditionalFormatting>
  <conditionalFormatting sqref="E12:F15">
    <cfRule type="containsText" dxfId="271" priority="37" operator="containsText" text="F:&gt;10h">
      <formula>NOT(ISERROR(SEARCH("F:&gt;10h",E12)))</formula>
    </cfRule>
  </conditionalFormatting>
  <conditionalFormatting sqref="D12:D15">
    <cfRule type="cellIs" dxfId="270" priority="35" operator="greaterThan">
      <formula>0.416666666666667</formula>
    </cfRule>
    <cfRule type="cellIs" dxfId="269" priority="36" operator="greaterThan">
      <formula>0.333333333333333</formula>
    </cfRule>
  </conditionalFormatting>
  <conditionalFormatting sqref="D12:D15">
    <cfRule type="cellIs" dxfId="268" priority="34" operator="equal">
      <formula>0</formula>
    </cfRule>
  </conditionalFormatting>
  <conditionalFormatting sqref="O12:O15 L12:L15 I12:I15">
    <cfRule type="cellIs" dxfId="267" priority="32" operator="greaterThan">
      <formula>0</formula>
    </cfRule>
    <cfRule type="cellIs" dxfId="266" priority="33" operator="equal">
      <formula>0</formula>
    </cfRule>
  </conditionalFormatting>
  <conditionalFormatting sqref="O12:O15 L12:L15 I12:I15">
    <cfRule type="cellIs" dxfId="265" priority="31" operator="equal">
      <formula>"Fehler"</formula>
    </cfRule>
  </conditionalFormatting>
  <conditionalFormatting sqref="E9:F9">
    <cfRule type="containsText" dxfId="264" priority="27" operator="containsText" text="F:&gt;10h">
      <formula>NOT(ISERROR(SEARCH("F:&gt;10h",E9)))</formula>
    </cfRule>
  </conditionalFormatting>
  <conditionalFormatting sqref="D9">
    <cfRule type="cellIs" dxfId="263" priority="25" operator="greaterThan">
      <formula>0.416666666666667</formula>
    </cfRule>
    <cfRule type="cellIs" dxfId="262" priority="26" operator="greaterThan">
      <formula>0.333333333333333</formula>
    </cfRule>
  </conditionalFormatting>
  <conditionalFormatting sqref="D9">
    <cfRule type="cellIs" dxfId="261" priority="24" operator="equal">
      <formula>0</formula>
    </cfRule>
  </conditionalFormatting>
  <conditionalFormatting sqref="O9 L9 I9">
    <cfRule type="cellIs" dxfId="260" priority="22" operator="greaterThan">
      <formula>0</formula>
    </cfRule>
    <cfRule type="cellIs" dxfId="259" priority="23" operator="equal">
      <formula>0</formula>
    </cfRule>
  </conditionalFormatting>
  <conditionalFormatting sqref="O9 L9 I9">
    <cfRule type="cellIs" dxfId="258" priority="21" operator="equal">
      <formula>"Fehler"</formula>
    </cfRule>
  </conditionalFormatting>
  <conditionalFormatting sqref="E33:F36">
    <cfRule type="containsText" dxfId="257" priority="17" operator="containsText" text="F:&gt;10h">
      <formula>NOT(ISERROR(SEARCH("F:&gt;10h",E33)))</formula>
    </cfRule>
  </conditionalFormatting>
  <conditionalFormatting sqref="D33:D36">
    <cfRule type="cellIs" dxfId="256" priority="15" operator="greaterThan">
      <formula>0.416666666666667</formula>
    </cfRule>
    <cfRule type="cellIs" dxfId="255" priority="16" operator="greaterThan">
      <formula>0.333333333333333</formula>
    </cfRule>
  </conditionalFormatting>
  <conditionalFormatting sqref="D33:D36">
    <cfRule type="cellIs" dxfId="254" priority="14" operator="equal">
      <formula>0</formula>
    </cfRule>
  </conditionalFormatting>
  <conditionalFormatting sqref="O33:O36 L33:L36 I33:I36">
    <cfRule type="cellIs" dxfId="253" priority="12" operator="greaterThan">
      <formula>0</formula>
    </cfRule>
    <cfRule type="cellIs" dxfId="252" priority="13" operator="equal">
      <formula>0</formula>
    </cfRule>
  </conditionalFormatting>
  <conditionalFormatting sqref="O33:O36 L33:L36 I33:I36">
    <cfRule type="cellIs" dxfId="251" priority="11" operator="equal">
      <formula>"Fehler"</formula>
    </cfRule>
  </conditionalFormatting>
  <conditionalFormatting sqref="E6:F7">
    <cfRule type="containsText" dxfId="250" priority="10" operator="containsText" text="F:&gt;10h">
      <formula>NOT(ISERROR(SEARCH("F:&gt;10h",E6)))</formula>
    </cfRule>
  </conditionalFormatting>
  <conditionalFormatting sqref="D6:D7">
    <cfRule type="cellIs" dxfId="249" priority="8" operator="greaterThan">
      <formula>0.416666666666667</formula>
    </cfRule>
    <cfRule type="cellIs" dxfId="248" priority="9" operator="greaterThan">
      <formula>0.333333333333333</formula>
    </cfRule>
  </conditionalFormatting>
  <conditionalFormatting sqref="D6:D7">
    <cfRule type="cellIs" dxfId="247" priority="7" operator="equal">
      <formula>0</formula>
    </cfRule>
  </conditionalFormatting>
  <conditionalFormatting sqref="O6:O7 L6:L7 I6:I7">
    <cfRule type="cellIs" dxfId="246" priority="5" operator="greaterThan">
      <formula>0</formula>
    </cfRule>
    <cfRule type="cellIs" dxfId="245" priority="6" operator="equal">
      <formula>0</formula>
    </cfRule>
  </conditionalFormatting>
  <conditionalFormatting sqref="O6:O7 L6:L7 I6:I7">
    <cfRule type="cellIs" dxfId="244" priority="4"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01" operator="equal" id="{20464E89-D240-4244-962C-DBF054447EFD}">
            <xm:f>-B4*Stundennachweis!C10</xm:f>
            <x14:dxf>
              <font>
                <color theme="0"/>
              </font>
            </x14:dxf>
          </x14:cfRule>
          <xm:sqref>E3</xm:sqref>
        </x14:conditionalFormatting>
        <x14:conditionalFormatting xmlns:xm="http://schemas.microsoft.com/office/excel/2006/main">
          <x14:cfRule type="cellIs" priority="61" operator="equal" id="{070D813D-DE24-4871-8374-D106488CEB81}">
            <xm:f>Stundennachweis!$C$10</xm:f>
            <x14:dxf>
              <font>
                <b/>
                <i val="0"/>
                <color rgb="FF00B050"/>
              </font>
            </x14:dxf>
          </x14:cfRule>
          <x14:cfRule type="cellIs" priority="62" operator="lessThan" id="{A1678572-2333-4E59-B34D-F10803DDEEA9}">
            <xm:f>Stundennachweis!$C$10</xm:f>
            <x14:dxf>
              <font>
                <b val="0"/>
                <i/>
                <color rgb="FFFF0000"/>
              </font>
            </x14:dxf>
          </x14:cfRule>
          <x14:cfRule type="cellIs" priority="63" operator="greaterThan" id="{3F2069FD-B7C9-4C95-A577-0ECEFCF7AF43}">
            <xm:f>Stundennachweis!$C$10</xm:f>
            <x14:dxf>
              <font>
                <b/>
                <i/>
                <color rgb="FF00B050"/>
              </font>
            </x14:dxf>
          </x14:cfRule>
          <xm:sqref>E32:F32</xm:sqref>
        </x14:conditionalFormatting>
        <x14:conditionalFormatting xmlns:xm="http://schemas.microsoft.com/office/excel/2006/main">
          <x14:cfRule type="cellIs" priority="58" operator="equal" id="{40AD56C0-D8FF-4D3E-AF6A-953A505A62B3}">
            <xm:f>Stundennachweis!$C$10</xm:f>
            <x14:dxf>
              <font>
                <b/>
                <i val="0"/>
                <color rgb="FF00B050"/>
              </font>
            </x14:dxf>
          </x14:cfRule>
          <x14:cfRule type="cellIs" priority="59" operator="lessThan" id="{BCF70CAE-8869-4024-947A-3DF7A96DE063}">
            <xm:f>Stundennachweis!$C$10</xm:f>
            <x14:dxf>
              <font>
                <b val="0"/>
                <i/>
                <color rgb="FFFF0000"/>
              </font>
            </x14:dxf>
          </x14:cfRule>
          <x14:cfRule type="cellIs" priority="60" operator="greaterThan" id="{8D31A418-4FD1-4B19-B3EB-41258F8C5B23}">
            <xm:f>Stundennachweis!$C$10</xm:f>
            <x14:dxf>
              <font>
                <b/>
                <i/>
                <color rgb="FF00B050"/>
              </font>
            </x14:dxf>
          </x14:cfRule>
          <xm:sqref>E25:F25</xm:sqref>
        </x14:conditionalFormatting>
        <x14:conditionalFormatting xmlns:xm="http://schemas.microsoft.com/office/excel/2006/main">
          <x14:cfRule type="cellIs" priority="48" operator="equal" id="{2E80263D-CFF8-42AC-81B5-F44B1D3327F1}">
            <xm:f>Stundennachweis!$C$10</xm:f>
            <x14:dxf>
              <font>
                <b/>
                <i val="0"/>
                <color rgb="FF00B050"/>
              </font>
            </x14:dxf>
          </x14:cfRule>
          <x14:cfRule type="cellIs" priority="49" operator="lessThan" id="{D109382F-5227-4AF2-A0F6-45994A8D52A2}">
            <xm:f>Stundennachweis!$C$10</xm:f>
            <x14:dxf>
              <font>
                <b val="0"/>
                <i/>
                <color rgb="FFFF0000"/>
              </font>
            </x14:dxf>
          </x14:cfRule>
          <x14:cfRule type="cellIs" priority="50" operator="greaterThan" id="{6E21DD72-C696-4FE9-BDD3-C7121A309895}">
            <xm:f>Stundennachweis!$C$10</xm:f>
            <x14:dxf>
              <font>
                <b/>
                <i/>
                <color rgb="FF00B050"/>
              </font>
            </x14:dxf>
          </x14:cfRule>
          <xm:sqref>E18:F18</xm:sqref>
        </x14:conditionalFormatting>
        <x14:conditionalFormatting xmlns:xm="http://schemas.microsoft.com/office/excel/2006/main">
          <x14:cfRule type="cellIs" priority="38" operator="equal" id="{C28FDD88-7CDC-47B9-BB06-F7C3B3B3F7EB}">
            <xm:f>Stundennachweis!$C$10</xm:f>
            <x14:dxf>
              <font>
                <b/>
                <i val="0"/>
                <color rgb="FF00B050"/>
              </font>
            </x14:dxf>
          </x14:cfRule>
          <x14:cfRule type="cellIs" priority="39" operator="lessThan" id="{C2A15330-CA7A-4831-AD1C-0BF7D5F1B13F}">
            <xm:f>Stundennachweis!$C$10</xm:f>
            <x14:dxf>
              <font>
                <b val="0"/>
                <i/>
                <color rgb="FFFF0000"/>
              </font>
            </x14:dxf>
          </x14:cfRule>
          <x14:cfRule type="cellIs" priority="40" operator="greaterThan" id="{6A023772-085B-4BB5-9670-EA0D8D2F1C2C}">
            <xm:f>Stundennachweis!$C$10</xm:f>
            <x14:dxf>
              <font>
                <b/>
                <i/>
                <color rgb="FF00B050"/>
              </font>
            </x14:dxf>
          </x14:cfRule>
          <xm:sqref>E11:F11</xm:sqref>
        </x14:conditionalFormatting>
        <x14:conditionalFormatting xmlns:xm="http://schemas.microsoft.com/office/excel/2006/main">
          <x14:cfRule type="cellIs" priority="28" operator="equal" id="{BB6A62AE-AE1B-4A20-80BE-D21483B5CD92}">
            <xm:f>Stundennachweis!$C$10</xm:f>
            <x14:dxf>
              <font>
                <b/>
                <i val="0"/>
                <color rgb="FF00B050"/>
              </font>
            </x14:dxf>
          </x14:cfRule>
          <x14:cfRule type="cellIs" priority="29" operator="lessThan" id="{92BAB46F-8FDA-49A6-8C1F-6FB07568CA3D}">
            <xm:f>Stundennachweis!$C$10</xm:f>
            <x14:dxf>
              <font>
                <b val="0"/>
                <i/>
                <color rgb="FFFF0000"/>
              </font>
            </x14:dxf>
          </x14:cfRule>
          <x14:cfRule type="cellIs" priority="30" operator="greaterThan" id="{00425E78-427D-4707-A102-75156B45E09F}">
            <xm:f>Stundennachweis!$C$10</xm:f>
            <x14:dxf>
              <font>
                <b/>
                <i/>
                <color rgb="FF00B050"/>
              </font>
            </x14:dxf>
          </x14:cfRule>
          <xm:sqref>E8:F8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R36"/>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v1.3</v>
      </c>
    </row>
    <row r="2" spans="1:18" s="8" customFormat="1" x14ac:dyDescent="0.25">
      <c r="A2" s="46"/>
      <c r="B2" s="7" t="s">
        <v>20</v>
      </c>
      <c r="D2" s="33" t="str">
        <f>IF(E3&gt;(B4*Stundennachweis!C10/2),"&gt;150%!"," ")</f>
        <v xml:space="preserve"> </v>
      </c>
      <c r="E2" s="11">
        <f>E36+D7*24+E15+E22+E29+P2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row>
    <row r="4" spans="1:18" x14ac:dyDescent="0.25">
      <c r="B4" s="43">
        <v>4.2</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1" t="s">
        <v>1</v>
      </c>
      <c r="C6" s="1">
        <v>1</v>
      </c>
      <c r="D6" s="12" t="s">
        <v>7</v>
      </c>
      <c r="E6" s="23"/>
      <c r="F6" s="9"/>
      <c r="G6" s="19"/>
      <c r="H6" s="19"/>
      <c r="I6" s="17"/>
      <c r="J6" s="19"/>
      <c r="K6" s="19"/>
      <c r="L6" s="17"/>
      <c r="M6" s="19"/>
      <c r="N6" s="19"/>
      <c r="O6" s="17"/>
      <c r="P6" s="17"/>
      <c r="Q6" s="17"/>
      <c r="R6" s="17" t="s">
        <v>41</v>
      </c>
    </row>
    <row r="7" spans="1:18" x14ac:dyDescent="0.25">
      <c r="B7" s="5" t="s">
        <v>2</v>
      </c>
      <c r="C7" s="6">
        <v>2</v>
      </c>
      <c r="D7" s="21">
        <f>IF(P7&gt;0,P7,(I7+L7+O7))</f>
        <v>0</v>
      </c>
      <c r="E7" s="10" t="str">
        <f t="shared" ref="E7" si="0">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5"/>
    </row>
    <row r="8" spans="1:18" x14ac:dyDescent="0.25">
      <c r="B8" s="1" t="s">
        <v>3</v>
      </c>
      <c r="C8" s="1">
        <v>3</v>
      </c>
      <c r="D8" s="2"/>
      <c r="E8" s="9">
        <f>D7*24+SUM(Oktober!D33:D36)*24</f>
        <v>0</v>
      </c>
      <c r="F8" s="9"/>
      <c r="G8" s="19"/>
      <c r="H8" s="19"/>
      <c r="I8" s="17"/>
      <c r="J8" s="19"/>
      <c r="K8" s="19"/>
      <c r="L8" s="17"/>
      <c r="M8" s="19"/>
      <c r="N8" s="19"/>
      <c r="O8" s="17"/>
      <c r="P8" s="17"/>
      <c r="Q8" s="17"/>
      <c r="R8" s="17"/>
    </row>
    <row r="9" spans="1:18" x14ac:dyDescent="0.25">
      <c r="A9" s="45">
        <v>45</v>
      </c>
      <c r="B9" s="5" t="s">
        <v>4</v>
      </c>
      <c r="C9" s="6">
        <v>4</v>
      </c>
      <c r="D9" s="21">
        <f t="shared" ref="D9:D10" si="1">IF(P9&gt;0,P9,(I9+L9+O9))</f>
        <v>0</v>
      </c>
      <c r="E9" s="10" t="str">
        <f t="shared" ref="E9:E10" si="2">IF(D9*24&gt;10,"F:&gt;10h","")</f>
        <v/>
      </c>
      <c r="F9" s="10"/>
      <c r="G9" s="22"/>
      <c r="H9" s="22"/>
      <c r="I9" s="16">
        <f t="shared" ref="I9:I10" si="3">IF(OR(H9-G9&lt;0,H9*24&gt;23,AND(H9&gt;0,G9=0),AND(G9&lt;&gt;0,G9*24&lt;6)),"Fehler",H9-G9)</f>
        <v>0</v>
      </c>
      <c r="J9" s="22"/>
      <c r="K9" s="22"/>
      <c r="L9" s="16">
        <f t="shared" ref="L9:L10" si="4">IF(OR(K9-J9&lt;0,K9*24&gt;23,AND(K9&gt;0,J9=0),AND(J9&lt;&gt;0,J9*24&lt;6)),"Fehler",K9-J9)</f>
        <v>0</v>
      </c>
      <c r="M9" s="22"/>
      <c r="N9" s="22"/>
      <c r="O9" s="16">
        <f t="shared" ref="O9:O10" si="5">IF(OR(N9-M9&lt;0,N9*24&gt;23,AND(N9&gt;0,M9=0),AND(M9&lt;&gt;0,M9*24&lt;6)),"Fehler",N9-M9)</f>
        <v>0</v>
      </c>
      <c r="P9" s="22"/>
      <c r="R9" s="35"/>
    </row>
    <row r="10" spans="1:18" x14ac:dyDescent="0.25">
      <c r="B10" s="5" t="s">
        <v>5</v>
      </c>
      <c r="C10" s="6">
        <v>5</v>
      </c>
      <c r="D10" s="21">
        <f t="shared" si="1"/>
        <v>0</v>
      </c>
      <c r="E10" s="10" t="str">
        <f t="shared" si="2"/>
        <v/>
      </c>
      <c r="F10" s="10"/>
      <c r="G10" s="22"/>
      <c r="H10" s="22"/>
      <c r="I10" s="16">
        <f t="shared" si="3"/>
        <v>0</v>
      </c>
      <c r="J10" s="22"/>
      <c r="K10" s="22"/>
      <c r="L10" s="16">
        <f t="shared" si="4"/>
        <v>0</v>
      </c>
      <c r="M10" s="22"/>
      <c r="N10" s="22"/>
      <c r="O10" s="16">
        <f t="shared" si="5"/>
        <v>0</v>
      </c>
      <c r="P10" s="22"/>
      <c r="R10" s="35"/>
    </row>
    <row r="11" spans="1:18" x14ac:dyDescent="0.25">
      <c r="B11" s="5" t="s">
        <v>6</v>
      </c>
      <c r="C11" s="6">
        <v>6</v>
      </c>
      <c r="D11" s="21">
        <f t="shared" ref="D11" si="6">IF(P11&gt;0,P11,(I11+L11+O11))</f>
        <v>0</v>
      </c>
      <c r="E11" s="10" t="str">
        <f t="shared" ref="E11" si="7">IF(D11*24&gt;10,"F:&gt;10h","")</f>
        <v/>
      </c>
      <c r="F11" s="10"/>
      <c r="G11" s="22"/>
      <c r="H11" s="22"/>
      <c r="I11" s="16">
        <f t="shared" ref="I11" si="8">IF(OR(H11-G11&lt;0,H11*24&gt;23,AND(H11&gt;0,G11=0),AND(G11&lt;&gt;0,G11*24&lt;6)),"Fehler",H11-G11)</f>
        <v>0</v>
      </c>
      <c r="J11" s="22"/>
      <c r="K11" s="22"/>
      <c r="L11" s="16">
        <f t="shared" ref="L11" si="9">IF(OR(K11-J11&lt;0,K11*24&gt;23,AND(K11&gt;0,J11=0),AND(J11&lt;&gt;0,J11*24&lt;6)),"Fehler",K11-J11)</f>
        <v>0</v>
      </c>
      <c r="M11" s="22"/>
      <c r="N11" s="22"/>
      <c r="O11" s="16">
        <f t="shared" ref="O11" si="10">IF(OR(N11-M11&lt;0,N11*24&gt;23,AND(N11&gt;0,M11=0),AND(M11&lt;&gt;0,M11*24&lt;6)),"Fehler",N11-M11)</f>
        <v>0</v>
      </c>
      <c r="P11" s="22"/>
      <c r="R11" s="35"/>
    </row>
    <row r="12" spans="1:18" x14ac:dyDescent="0.25">
      <c r="B12" s="5" t="s">
        <v>0</v>
      </c>
      <c r="C12" s="6">
        <v>7</v>
      </c>
      <c r="D12" s="21">
        <f t="shared" ref="D12" si="11">IF(P12&gt;0,P12,(I12+L12+O12))</f>
        <v>0</v>
      </c>
      <c r="E12" s="10" t="str">
        <f t="shared" ref="E12" si="12">IF(D12*24&gt;10,"F:&gt;10h","")</f>
        <v/>
      </c>
      <c r="F12" s="10"/>
      <c r="G12" s="22"/>
      <c r="H12" s="22"/>
      <c r="I12" s="16">
        <f t="shared" ref="I12" si="13">IF(OR(H12-G12&lt;0,H12*24&gt;23,AND(H12&gt;0,G12=0),AND(G12&lt;&gt;0,G12*24&lt;6)),"Fehler",H12-G12)</f>
        <v>0</v>
      </c>
      <c r="J12" s="22"/>
      <c r="K12" s="22"/>
      <c r="L12" s="16">
        <f t="shared" ref="L12" si="14">IF(OR(K12-J12&lt;0,K12*24&gt;23,AND(K12&gt;0,J12=0),AND(J12&lt;&gt;0,J12*24&lt;6)),"Fehler",K12-J12)</f>
        <v>0</v>
      </c>
      <c r="M12" s="22"/>
      <c r="N12" s="22"/>
      <c r="O12" s="16">
        <f t="shared" ref="O12" si="15">IF(OR(N12-M12&lt;0,N12*24&gt;23,AND(N12&gt;0,M12=0),AND(M12&lt;&gt;0,M12*24&lt;6)),"Fehler",N12-M12)</f>
        <v>0</v>
      </c>
      <c r="P12" s="22"/>
      <c r="R12" s="35"/>
    </row>
    <row r="13" spans="1:18" x14ac:dyDescent="0.25">
      <c r="B13" s="5" t="s">
        <v>1</v>
      </c>
      <c r="C13" s="6">
        <v>8</v>
      </c>
      <c r="D13" s="21">
        <f t="shared" ref="D13:D14" si="16">IF(P13&gt;0,P13,(I13+L13+O13))</f>
        <v>0</v>
      </c>
      <c r="E13" s="10" t="str">
        <f t="shared" ref="E13:E14" si="17">IF(D13*24&gt;10,"F:&gt;10h","")</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5"/>
    </row>
    <row r="14" spans="1:18" x14ac:dyDescent="0.25">
      <c r="B14" s="5" t="s">
        <v>2</v>
      </c>
      <c r="C14" s="53">
        <v>9</v>
      </c>
      <c r="D14" s="21">
        <f t="shared" si="16"/>
        <v>0</v>
      </c>
      <c r="E14" s="10" t="str">
        <f t="shared" si="17"/>
        <v/>
      </c>
      <c r="F14" s="10"/>
      <c r="G14" s="22"/>
      <c r="H14" s="22"/>
      <c r="I14" s="16">
        <f>IF(OR(H14-G14&lt;0,H14*24&gt;23,AND(H14&gt;0,G14=0),AND(G14&lt;&gt;0,G14*24&lt;6)),"Fehler",H14-G14)</f>
        <v>0</v>
      </c>
      <c r="J14" s="22"/>
      <c r="K14" s="22"/>
      <c r="L14" s="16">
        <f>IF(OR(K14-J14&lt;0,K14*24&gt;23,AND(K14&gt;0,J14=0),AND(J14&lt;&gt;0,J14*24&lt;6)),"Fehler",K14-J14)</f>
        <v>0</v>
      </c>
      <c r="M14" s="22"/>
      <c r="N14" s="22"/>
      <c r="O14" s="16">
        <f>IF(OR(N14-M14&lt;0,N14*24&gt;23,AND(N14&gt;0,M14=0),AND(M14&lt;&gt;0,M14*24&lt;6)),"Fehler",N14-M14)</f>
        <v>0</v>
      </c>
      <c r="P14" s="22"/>
      <c r="R14" s="35"/>
    </row>
    <row r="15" spans="1:18" x14ac:dyDescent="0.25">
      <c r="B15" s="1" t="s">
        <v>3</v>
      </c>
      <c r="C15" s="1">
        <v>10</v>
      </c>
      <c r="D15" s="2"/>
      <c r="E15" s="9">
        <f t="shared" ref="E15" si="18">SUM(D9:D14)*24</f>
        <v>0</v>
      </c>
      <c r="F15" s="9"/>
      <c r="G15" s="19"/>
      <c r="H15" s="19"/>
      <c r="I15" s="17"/>
      <c r="J15" s="19"/>
      <c r="K15" s="19"/>
      <c r="L15" s="17"/>
      <c r="M15" s="19"/>
      <c r="N15" s="19"/>
      <c r="O15" s="17"/>
      <c r="P15" s="17"/>
      <c r="Q15" s="17"/>
      <c r="R15" s="17"/>
    </row>
    <row r="16" spans="1:18" x14ac:dyDescent="0.25">
      <c r="A16" s="45">
        <v>46</v>
      </c>
      <c r="B16" s="5" t="s">
        <v>4</v>
      </c>
      <c r="C16" s="6">
        <v>11</v>
      </c>
      <c r="D16" s="21">
        <f t="shared" ref="D16:D17" si="19">IF(P16&gt;0,P16,(I16+L16+O16))</f>
        <v>0</v>
      </c>
      <c r="E16" s="10" t="str">
        <f t="shared" ref="E16:E17" si="20">IF(D16*24&gt;10,"F:&gt;10h","")</f>
        <v/>
      </c>
      <c r="F16" s="10"/>
      <c r="G16" s="22"/>
      <c r="H16" s="22"/>
      <c r="I16" s="16">
        <f t="shared" ref="I16:I17" si="21">IF(OR(H16-G16&lt;0,H16*24&gt;23,AND(H16&gt;0,G16=0),AND(G16&lt;&gt;0,G16*24&lt;6)),"Fehler",H16-G16)</f>
        <v>0</v>
      </c>
      <c r="J16" s="22"/>
      <c r="K16" s="22"/>
      <c r="L16" s="16">
        <f t="shared" ref="L16:L17" si="22">IF(OR(K16-J16&lt;0,K16*24&gt;23,AND(K16&gt;0,J16=0),AND(J16&lt;&gt;0,J16*24&lt;6)),"Fehler",K16-J16)</f>
        <v>0</v>
      </c>
      <c r="M16" s="22"/>
      <c r="N16" s="22"/>
      <c r="O16" s="16">
        <f t="shared" ref="O16:O17" si="23">IF(OR(N16-M16&lt;0,N16*24&gt;23,AND(N16&gt;0,M16=0),AND(M16&lt;&gt;0,M16*24&lt;6)),"Fehler",N16-M16)</f>
        <v>0</v>
      </c>
      <c r="P16" s="22"/>
      <c r="R16" s="35"/>
    </row>
    <row r="17" spans="1:18" x14ac:dyDescent="0.25">
      <c r="B17" s="5" t="s">
        <v>5</v>
      </c>
      <c r="C17" s="6">
        <v>12</v>
      </c>
      <c r="D17" s="21">
        <f t="shared" si="19"/>
        <v>0</v>
      </c>
      <c r="E17" s="10" t="str">
        <f t="shared" si="20"/>
        <v/>
      </c>
      <c r="F17" s="10"/>
      <c r="G17" s="22"/>
      <c r="H17" s="22"/>
      <c r="I17" s="16">
        <f t="shared" si="21"/>
        <v>0</v>
      </c>
      <c r="J17" s="22"/>
      <c r="K17" s="22"/>
      <c r="L17" s="16">
        <f t="shared" si="22"/>
        <v>0</v>
      </c>
      <c r="M17" s="22"/>
      <c r="N17" s="22"/>
      <c r="O17" s="16">
        <f t="shared" si="23"/>
        <v>0</v>
      </c>
      <c r="P17" s="22"/>
      <c r="R17" s="35"/>
    </row>
    <row r="18" spans="1:18" x14ac:dyDescent="0.25">
      <c r="B18" s="5" t="s">
        <v>6</v>
      </c>
      <c r="C18" s="6">
        <v>13</v>
      </c>
      <c r="D18" s="21">
        <f t="shared" ref="D18" si="24">IF(P18&gt;0,P18,(I18+L18+O18))</f>
        <v>0</v>
      </c>
      <c r="E18" s="10" t="str">
        <f t="shared" ref="E18" si="25">IF(D18*24&gt;10,"F:&gt;10h","")</f>
        <v/>
      </c>
      <c r="F18" s="10"/>
      <c r="G18" s="22"/>
      <c r="H18" s="22"/>
      <c r="I18" s="16">
        <f t="shared" ref="I18:I21" si="26">IF(OR(H18-G18&lt;0,H18*24&gt;23,AND(H18&gt;0,G18=0),AND(G18&lt;&gt;0,G18*24&lt;6)),"Fehler",H18-G18)</f>
        <v>0</v>
      </c>
      <c r="J18" s="22"/>
      <c r="K18" s="22"/>
      <c r="L18" s="16">
        <f t="shared" ref="L18:L21" si="27">IF(OR(K18-J18&lt;0,K18*24&gt;23,AND(K18&gt;0,J18=0),AND(J18&lt;&gt;0,J18*24&lt;6)),"Fehler",K18-J18)</f>
        <v>0</v>
      </c>
      <c r="M18" s="22"/>
      <c r="N18" s="22"/>
      <c r="O18" s="16">
        <f t="shared" ref="O18:O21" si="28">IF(OR(N18-M18&lt;0,N18*24&gt;23,AND(N18&gt;0,M18=0),AND(M18&lt;&gt;0,M18*24&lt;6)),"Fehler",N18-M18)</f>
        <v>0</v>
      </c>
      <c r="P18" s="22"/>
      <c r="R18" s="35"/>
    </row>
    <row r="19" spans="1:18" x14ac:dyDescent="0.25">
      <c r="B19" s="5" t="s">
        <v>0</v>
      </c>
      <c r="C19" s="6">
        <v>14</v>
      </c>
      <c r="D19" s="21">
        <f t="shared" ref="D19" si="29">IF(P19&gt;0,P19,(I19+L19+O19))</f>
        <v>0</v>
      </c>
      <c r="E19" s="10" t="str">
        <f t="shared" ref="E19" si="30">IF(D19*24&gt;10,"F:&gt;10h","")</f>
        <v/>
      </c>
      <c r="F19" s="10"/>
      <c r="G19" s="22"/>
      <c r="H19" s="22"/>
      <c r="I19" s="16">
        <f t="shared" si="26"/>
        <v>0</v>
      </c>
      <c r="J19" s="22"/>
      <c r="K19" s="22"/>
      <c r="L19" s="16">
        <f t="shared" si="27"/>
        <v>0</v>
      </c>
      <c r="M19" s="22"/>
      <c r="N19" s="22"/>
      <c r="O19" s="16">
        <f t="shared" si="28"/>
        <v>0</v>
      </c>
      <c r="P19" s="22"/>
      <c r="R19" s="35"/>
    </row>
    <row r="20" spans="1:18" x14ac:dyDescent="0.25">
      <c r="B20" s="5" t="s">
        <v>1</v>
      </c>
      <c r="C20" s="6">
        <v>15</v>
      </c>
      <c r="D20" s="21">
        <f t="shared" ref="D20" si="31">IF(P20&gt;0,P20,(I20+L20+O20))</f>
        <v>0</v>
      </c>
      <c r="E20" s="10" t="str">
        <f t="shared" ref="E20" si="32">IF(D20*24&gt;10,"F:&gt;10h","")</f>
        <v/>
      </c>
      <c r="F20" s="10"/>
      <c r="G20" s="22"/>
      <c r="H20" s="22"/>
      <c r="I20" s="16">
        <f t="shared" si="26"/>
        <v>0</v>
      </c>
      <c r="J20" s="22"/>
      <c r="K20" s="22"/>
      <c r="L20" s="16">
        <f t="shared" si="27"/>
        <v>0</v>
      </c>
      <c r="M20" s="22"/>
      <c r="N20" s="22"/>
      <c r="O20" s="16">
        <f t="shared" si="28"/>
        <v>0</v>
      </c>
      <c r="P20" s="22"/>
      <c r="R20" s="35"/>
    </row>
    <row r="21" spans="1:18" x14ac:dyDescent="0.25">
      <c r="B21" s="5" t="s">
        <v>2</v>
      </c>
      <c r="C21" s="53">
        <v>16</v>
      </c>
      <c r="D21" s="21">
        <f t="shared" ref="D21" si="33">IF(P21&gt;0,P21,(I21+L21+O21))</f>
        <v>0</v>
      </c>
      <c r="E21" s="10" t="str">
        <f t="shared" ref="E21" si="34">IF(D21*24&gt;10,"F:&gt;10h","")</f>
        <v/>
      </c>
      <c r="F21" s="10"/>
      <c r="G21" s="22"/>
      <c r="H21" s="22"/>
      <c r="I21" s="16">
        <f t="shared" si="26"/>
        <v>0</v>
      </c>
      <c r="J21" s="22"/>
      <c r="K21" s="22"/>
      <c r="L21" s="16">
        <f t="shared" si="27"/>
        <v>0</v>
      </c>
      <c r="M21" s="22"/>
      <c r="N21" s="22"/>
      <c r="O21" s="16">
        <f t="shared" si="28"/>
        <v>0</v>
      </c>
      <c r="P21" s="22"/>
      <c r="R21" s="35"/>
    </row>
    <row r="22" spans="1:18" x14ac:dyDescent="0.25">
      <c r="B22" s="1" t="s">
        <v>3</v>
      </c>
      <c r="C22" s="1">
        <v>17</v>
      </c>
      <c r="D22" s="2"/>
      <c r="E22" s="9">
        <f t="shared" ref="E22" si="35">SUM(D16:D21)*24</f>
        <v>0</v>
      </c>
      <c r="F22" s="9"/>
      <c r="G22" s="19"/>
      <c r="H22" s="19"/>
      <c r="I22" s="17"/>
      <c r="J22" s="19"/>
      <c r="K22" s="19"/>
      <c r="L22" s="17"/>
      <c r="M22" s="19"/>
      <c r="N22" s="19"/>
      <c r="O22" s="17"/>
      <c r="P22" s="17"/>
      <c r="Q22" s="17"/>
      <c r="R22" s="17"/>
    </row>
    <row r="23" spans="1:18" x14ac:dyDescent="0.25">
      <c r="A23" s="45">
        <v>47</v>
      </c>
      <c r="B23" s="5" t="s">
        <v>4</v>
      </c>
      <c r="C23" s="6">
        <v>18</v>
      </c>
      <c r="D23" s="21">
        <f t="shared" ref="D23:D24" si="36">IF(P23&gt;0,P23,(I23+L23+O23))</f>
        <v>0</v>
      </c>
      <c r="E23" s="10" t="str">
        <f t="shared" ref="E23:E24" si="37">IF(D23*24&gt;10,"F:&gt;10h","")</f>
        <v/>
      </c>
      <c r="F23" s="10"/>
      <c r="G23" s="22"/>
      <c r="H23" s="22"/>
      <c r="I23" s="16">
        <f t="shared" ref="I23:I24" si="38">IF(OR(H23-G23&lt;0,H23*24&gt;23,AND(H23&gt;0,G23=0),AND(G23&lt;&gt;0,G23*24&lt;6)),"Fehler",H23-G23)</f>
        <v>0</v>
      </c>
      <c r="J23" s="22"/>
      <c r="K23" s="22"/>
      <c r="L23" s="16">
        <f t="shared" ref="L23:L24" si="39">IF(OR(K23-J23&lt;0,K23*24&gt;23,AND(K23&gt;0,J23=0),AND(J23&lt;&gt;0,J23*24&lt;6)),"Fehler",K23-J23)</f>
        <v>0</v>
      </c>
      <c r="M23" s="22"/>
      <c r="N23" s="22"/>
      <c r="O23" s="16">
        <f t="shared" ref="O23:O24" si="40">IF(OR(N23-M23&lt;0,N23*24&gt;23,AND(N23&gt;0,M23=0),AND(M23&lt;&gt;0,M23*24&lt;6)),"Fehler",N23-M23)</f>
        <v>0</v>
      </c>
      <c r="P23" s="22"/>
      <c r="R23" s="35"/>
    </row>
    <row r="24" spans="1:18" x14ac:dyDescent="0.25">
      <c r="B24" s="5" t="s">
        <v>5</v>
      </c>
      <c r="C24" s="6">
        <v>19</v>
      </c>
      <c r="D24" s="21">
        <f t="shared" si="36"/>
        <v>0</v>
      </c>
      <c r="E24" s="10" t="str">
        <f t="shared" si="37"/>
        <v/>
      </c>
      <c r="F24" s="10"/>
      <c r="G24" s="22"/>
      <c r="H24" s="22"/>
      <c r="I24" s="16">
        <f t="shared" si="38"/>
        <v>0</v>
      </c>
      <c r="J24" s="22"/>
      <c r="K24" s="22"/>
      <c r="L24" s="16">
        <f t="shared" si="39"/>
        <v>0</v>
      </c>
      <c r="M24" s="22"/>
      <c r="N24" s="22"/>
      <c r="O24" s="16">
        <f t="shared" si="40"/>
        <v>0</v>
      </c>
      <c r="P24" s="22"/>
      <c r="R24" s="35"/>
    </row>
    <row r="25" spans="1:18" x14ac:dyDescent="0.25">
      <c r="B25" s="5" t="s">
        <v>6</v>
      </c>
      <c r="C25" s="6">
        <v>20</v>
      </c>
      <c r="D25" s="21">
        <f t="shared" ref="D25" si="41">IF(P25&gt;0,P25,(I25+L25+O25))</f>
        <v>0</v>
      </c>
      <c r="E25" s="10" t="str">
        <f t="shared" ref="E25" si="42">IF(D25*24&gt;10,"F:&gt;10h","")</f>
        <v/>
      </c>
      <c r="F25" s="10"/>
      <c r="G25" s="22"/>
      <c r="H25" s="22"/>
      <c r="I25" s="16">
        <f t="shared" ref="I25" si="43">IF(OR(H25-G25&lt;0,H25*24&gt;23,AND(H25&gt;0,G25=0),AND(G25&lt;&gt;0,G25*24&lt;6)),"Fehler",H25-G25)</f>
        <v>0</v>
      </c>
      <c r="J25" s="22"/>
      <c r="K25" s="22"/>
      <c r="L25" s="16">
        <f t="shared" ref="L25" si="44">IF(OR(K25-J25&lt;0,K25*24&gt;23,AND(K25&gt;0,J25=0),AND(J25&lt;&gt;0,J25*24&lt;6)),"Fehler",K25-J25)</f>
        <v>0</v>
      </c>
      <c r="M25" s="22"/>
      <c r="N25" s="22"/>
      <c r="O25" s="16">
        <f t="shared" ref="O25" si="45">IF(OR(N25-M25&lt;0,N25*24&gt;23,AND(N25&gt;0,M25=0),AND(M25&lt;&gt;0,M25*24&lt;6)),"Fehler",N25-M25)</f>
        <v>0</v>
      </c>
      <c r="P25" s="22"/>
      <c r="R25" s="35"/>
    </row>
    <row r="26" spans="1:18" x14ac:dyDescent="0.25">
      <c r="B26" s="5" t="s">
        <v>0</v>
      </c>
      <c r="C26" s="6">
        <v>21</v>
      </c>
      <c r="D26" s="21">
        <f t="shared" ref="D26:D27" si="46">IF(P26&gt;0,P26,(I26+L26+O26))</f>
        <v>0</v>
      </c>
      <c r="E26" s="10" t="str">
        <f t="shared" ref="E26:E27" si="47">IF(D26*24&gt;10,"F:&gt;10h","")</f>
        <v/>
      </c>
      <c r="F26" s="10"/>
      <c r="G26" s="22"/>
      <c r="H26" s="22"/>
      <c r="I26" s="16">
        <f t="shared" ref="I26:I27" si="48">IF(OR(H26-G26&lt;0,H26*24&gt;23,AND(H26&gt;0,G26=0),AND(G26&lt;&gt;0,G26*24&lt;6)),"Fehler",H26-G26)</f>
        <v>0</v>
      </c>
      <c r="J26" s="22"/>
      <c r="K26" s="22"/>
      <c r="L26" s="16">
        <f t="shared" ref="L26:L27" si="49">IF(OR(K26-J26&lt;0,K26*24&gt;23,AND(K26&gt;0,J26=0),AND(J26&lt;&gt;0,J26*24&lt;6)),"Fehler",K26-J26)</f>
        <v>0</v>
      </c>
      <c r="M26" s="22"/>
      <c r="N26" s="22"/>
      <c r="O26" s="16">
        <f t="shared" ref="O26:O27" si="50">IF(OR(N26-M26&lt;0,N26*24&gt;23,AND(N26&gt;0,M26=0),AND(M26&lt;&gt;0,M26*24&lt;6)),"Fehler",N26-M26)</f>
        <v>0</v>
      </c>
      <c r="P26" s="22"/>
      <c r="R26" s="35"/>
    </row>
    <row r="27" spans="1:18" x14ac:dyDescent="0.25">
      <c r="B27" s="5" t="s">
        <v>1</v>
      </c>
      <c r="C27" s="6">
        <v>22</v>
      </c>
      <c r="D27" s="21">
        <f t="shared" si="46"/>
        <v>0</v>
      </c>
      <c r="E27" s="10" t="str">
        <f t="shared" si="47"/>
        <v/>
      </c>
      <c r="F27" s="10"/>
      <c r="G27" s="22"/>
      <c r="H27" s="22"/>
      <c r="I27" s="16">
        <f t="shared" si="48"/>
        <v>0</v>
      </c>
      <c r="J27" s="22"/>
      <c r="K27" s="22"/>
      <c r="L27" s="16">
        <f t="shared" si="49"/>
        <v>0</v>
      </c>
      <c r="M27" s="22"/>
      <c r="N27" s="22"/>
      <c r="O27" s="16">
        <f t="shared" si="50"/>
        <v>0</v>
      </c>
      <c r="P27" s="22"/>
      <c r="R27" s="35"/>
    </row>
    <row r="28" spans="1:18" x14ac:dyDescent="0.25">
      <c r="B28" s="5" t="s">
        <v>2</v>
      </c>
      <c r="C28" s="53">
        <v>23</v>
      </c>
      <c r="D28" s="21">
        <f t="shared" ref="D28" si="51">IF(P28&gt;0,P28,(I28+L28+O28))</f>
        <v>0</v>
      </c>
      <c r="E28" s="10" t="str">
        <f t="shared" ref="E28" si="52">IF(D28*24&gt;10,"F:&gt;10h","")</f>
        <v/>
      </c>
      <c r="F28" s="10"/>
      <c r="G28" s="22"/>
      <c r="H28" s="22"/>
      <c r="I28" s="16">
        <f>IF(OR(H28-G28&lt;0,H28*24&gt;23,AND(H28&gt;0,G28=0),AND(G28&lt;&gt;0,G28*24&lt;6)),"Fehler",H28-G28)</f>
        <v>0</v>
      </c>
      <c r="J28" s="22"/>
      <c r="K28" s="22"/>
      <c r="L28" s="16">
        <f>IF(OR(K28-J28&lt;0,K28*24&gt;23,AND(K28&gt;0,J28=0),AND(J28&lt;&gt;0,J28*24&lt;6)),"Fehler",K28-J28)</f>
        <v>0</v>
      </c>
      <c r="M28" s="22"/>
      <c r="N28" s="22"/>
      <c r="O28" s="16">
        <f>IF(OR(N28-M28&lt;0,N28*24&gt;23,AND(N28&gt;0,M28=0),AND(M28&lt;&gt;0,M28*24&lt;6)),"Fehler",N28-M28)</f>
        <v>0</v>
      </c>
      <c r="P28" s="22"/>
      <c r="R28" s="35"/>
    </row>
    <row r="29" spans="1:18" x14ac:dyDescent="0.25">
      <c r="B29" s="1" t="s">
        <v>3</v>
      </c>
      <c r="C29" s="1">
        <v>24</v>
      </c>
      <c r="D29" s="2"/>
      <c r="E29" s="9">
        <f t="shared" ref="E29" si="53">SUM(D23:D28)*24</f>
        <v>0</v>
      </c>
      <c r="F29" s="9"/>
      <c r="G29" s="19"/>
      <c r="H29" s="19"/>
      <c r="I29" s="17"/>
      <c r="J29" s="19"/>
      <c r="K29" s="19"/>
      <c r="L29" s="17"/>
      <c r="M29" s="19"/>
      <c r="N29" s="19"/>
      <c r="O29" s="17"/>
      <c r="P29" s="17"/>
      <c r="Q29" s="17"/>
      <c r="R29" s="17"/>
    </row>
    <row r="30" spans="1:18" x14ac:dyDescent="0.25">
      <c r="A30" s="45">
        <v>48</v>
      </c>
      <c r="B30" s="5" t="s">
        <v>4</v>
      </c>
      <c r="C30" s="6">
        <v>25</v>
      </c>
      <c r="D30" s="21">
        <f t="shared" ref="D30:D31" si="54">IF(P30&gt;0,P30,(I30+L30+O30))</f>
        <v>0</v>
      </c>
      <c r="E30" s="10" t="str">
        <f t="shared" ref="E30:E31" si="55">IF(D30*24&gt;10,"F:&gt;10h","")</f>
        <v/>
      </c>
      <c r="F30" s="10"/>
      <c r="G30" s="22"/>
      <c r="H30" s="22"/>
      <c r="I30" s="16">
        <f t="shared" ref="I30:I31" si="56">IF(OR(H30-G30&lt;0,H30*24&gt;23,AND(H30&gt;0,G30=0),AND(G30&lt;&gt;0,G30*24&lt;6)),"Fehler",H30-G30)</f>
        <v>0</v>
      </c>
      <c r="J30" s="22"/>
      <c r="K30" s="22"/>
      <c r="L30" s="16">
        <f t="shared" ref="L30:L31" si="57">IF(OR(K30-J30&lt;0,K30*24&gt;23,AND(K30&gt;0,J30=0),AND(J30&lt;&gt;0,J30*24&lt;6)),"Fehler",K30-J30)</f>
        <v>0</v>
      </c>
      <c r="M30" s="22"/>
      <c r="N30" s="22"/>
      <c r="O30" s="16">
        <f t="shared" ref="O30:O31" si="58">IF(OR(N30-M30&lt;0,N30*24&gt;23,AND(N30&gt;0,M30=0),AND(M30&lt;&gt;0,M30*24&lt;6)),"Fehler",N30-M30)</f>
        <v>0</v>
      </c>
      <c r="P30" s="22"/>
      <c r="R30" s="35"/>
    </row>
    <row r="31" spans="1:18" x14ac:dyDescent="0.25">
      <c r="B31" s="5" t="s">
        <v>5</v>
      </c>
      <c r="C31" s="6">
        <v>26</v>
      </c>
      <c r="D31" s="21">
        <f t="shared" si="54"/>
        <v>0</v>
      </c>
      <c r="E31" s="10" t="str">
        <f t="shared" si="55"/>
        <v/>
      </c>
      <c r="F31" s="10"/>
      <c r="G31" s="22"/>
      <c r="H31" s="22"/>
      <c r="I31" s="16">
        <f t="shared" si="56"/>
        <v>0</v>
      </c>
      <c r="J31" s="22"/>
      <c r="K31" s="22"/>
      <c r="L31" s="16">
        <f t="shared" si="57"/>
        <v>0</v>
      </c>
      <c r="M31" s="22"/>
      <c r="N31" s="22"/>
      <c r="O31" s="16">
        <f t="shared" si="58"/>
        <v>0</v>
      </c>
      <c r="P31" s="22"/>
      <c r="R31" s="35"/>
    </row>
    <row r="32" spans="1:18" x14ac:dyDescent="0.25">
      <c r="B32" s="5" t="s">
        <v>6</v>
      </c>
      <c r="C32" s="6">
        <v>27</v>
      </c>
      <c r="D32" s="21">
        <f>IF(P32&gt;0,P32,(I32+L32+O32))</f>
        <v>0</v>
      </c>
      <c r="E32" s="10" t="str">
        <f t="shared" ref="E32" si="59">IF(D32*24&gt;10,"F:&gt;10h","")</f>
        <v/>
      </c>
      <c r="F32" s="10"/>
      <c r="G32" s="22"/>
      <c r="H32" s="22"/>
      <c r="I32" s="16">
        <f t="shared" ref="I32" si="60">IF(OR(H32-G32&lt;0,H32*24&gt;23,AND(H32&gt;0,G32=0),AND(G32&lt;&gt;0,G32*24&lt;6)),"Fehler",H32-G32)</f>
        <v>0</v>
      </c>
      <c r="J32" s="22"/>
      <c r="K32" s="22"/>
      <c r="L32" s="16">
        <f t="shared" ref="L32" si="61">IF(OR(K32-J32&lt;0,K32*24&gt;23,AND(K32&gt;0,J32=0),AND(J32&lt;&gt;0,J32*24&lt;6)),"Fehler",K32-J32)</f>
        <v>0</v>
      </c>
      <c r="M32" s="22"/>
      <c r="N32" s="22"/>
      <c r="O32" s="16">
        <f t="shared" ref="O32" si="62">IF(OR(N32-M32&lt;0,N32*24&gt;23,AND(N32&gt;0,M32=0),AND(M32&lt;&gt;0,M32*24&lt;6)),"Fehler",N32-M32)</f>
        <v>0</v>
      </c>
      <c r="P32" s="22"/>
      <c r="R32" s="35"/>
    </row>
    <row r="33" spans="2:18" x14ac:dyDescent="0.25">
      <c r="B33" s="5" t="s">
        <v>0</v>
      </c>
      <c r="C33" s="6">
        <v>28</v>
      </c>
      <c r="D33" s="21">
        <f>IF(P33&gt;0,P33,(I33+L33+O33))</f>
        <v>0</v>
      </c>
      <c r="E33" s="10" t="str">
        <f t="shared" ref="E33" si="63">IF(D33*24&gt;10,"F:&gt;10h","")</f>
        <v/>
      </c>
      <c r="F33" s="10"/>
      <c r="G33" s="22"/>
      <c r="H33" s="22"/>
      <c r="I33" s="16">
        <f t="shared" ref="I33" si="64">IF(OR(H33-G33&lt;0,H33*24&gt;23,AND(H33&gt;0,G33=0),AND(G33&lt;&gt;0,G33*24&lt;6)),"Fehler",H33-G33)</f>
        <v>0</v>
      </c>
      <c r="J33" s="22"/>
      <c r="K33" s="22"/>
      <c r="L33" s="16">
        <f t="shared" ref="L33" si="65">IF(OR(K33-J33&lt;0,K33*24&gt;23,AND(K33&gt;0,J33=0),AND(J33&lt;&gt;0,J33*24&lt;6)),"Fehler",K33-J33)</f>
        <v>0</v>
      </c>
      <c r="M33" s="22"/>
      <c r="N33" s="22"/>
      <c r="O33" s="16">
        <f t="shared" ref="O33" si="66">IF(OR(N33-M33&lt;0,N33*24&gt;23,AND(N33&gt;0,M33=0),AND(M33&lt;&gt;0,M33*24&lt;6)),"Fehler",N33-M33)</f>
        <v>0</v>
      </c>
      <c r="P33" s="22"/>
      <c r="R33" s="35"/>
    </row>
    <row r="34" spans="2:18" x14ac:dyDescent="0.25">
      <c r="B34" s="5" t="s">
        <v>1</v>
      </c>
      <c r="C34" s="6">
        <v>29</v>
      </c>
      <c r="D34" s="21">
        <f>IF(P34&gt;0,P34,(I34+L34+O34))</f>
        <v>0</v>
      </c>
      <c r="E34" s="10" t="str">
        <f t="shared" ref="E34:E35" si="67">IF(D34*24&gt;10,"F:&gt;10h","")</f>
        <v/>
      </c>
      <c r="F34" s="10"/>
      <c r="G34" s="22"/>
      <c r="H34" s="22"/>
      <c r="I34" s="16">
        <f>IF(OR(H34-G34&lt;0,H34*24&gt;23,AND(H34&gt;0,G34=0),AND(G34&lt;&gt;0,G34*24&lt;6)),"Fehler",H34-G34)</f>
        <v>0</v>
      </c>
      <c r="J34" s="22"/>
      <c r="K34" s="22"/>
      <c r="L34" s="16">
        <f>IF(OR(K34-J34&lt;0,K34*24&gt;23,AND(K34&gt;0,J34=0),AND(J34&lt;&gt;0,J34*24&lt;6)),"Fehler",K34-J34)</f>
        <v>0</v>
      </c>
      <c r="M34" s="22"/>
      <c r="N34" s="22"/>
      <c r="O34" s="16">
        <f>IF(OR(N34-M34&lt;0,N34*24&gt;23,AND(N34&gt;0,M34=0),AND(M34&lt;&gt;0,M34*24&lt;6)),"Fehler",N34-M34)</f>
        <v>0</v>
      </c>
      <c r="P34" s="22"/>
      <c r="R34" s="35"/>
    </row>
    <row r="35" spans="2:18" x14ac:dyDescent="0.25">
      <c r="B35" s="5" t="s">
        <v>2</v>
      </c>
      <c r="C35" s="53">
        <v>30</v>
      </c>
      <c r="D35" s="21">
        <f>IF(P35&gt;0,P35,(I35+L35+O35))</f>
        <v>0</v>
      </c>
      <c r="E35" s="10" t="str">
        <f t="shared" si="67"/>
        <v/>
      </c>
      <c r="F35" s="10"/>
      <c r="G35" s="22"/>
      <c r="H35" s="22"/>
      <c r="I35" s="16">
        <f t="shared" ref="I35" si="68">IF(OR(H35-G35&lt;0,H35*24&gt;23,AND(H35&gt;0,G35=0),AND(G35&lt;&gt;0,G35*24&lt;6)),"Fehler",H35-G35)</f>
        <v>0</v>
      </c>
      <c r="J35" s="22"/>
      <c r="K35" s="22"/>
      <c r="L35" s="16">
        <f t="shared" ref="L35" si="69">IF(OR(K35-J35&lt;0,K35*24&gt;23,AND(K35&gt;0,J35=0),AND(J35&lt;&gt;0,J35*24&lt;6)),"Fehler",K35-J35)</f>
        <v>0</v>
      </c>
      <c r="M35" s="22"/>
      <c r="N35" s="22"/>
      <c r="O35" s="16">
        <f t="shared" ref="O35" si="70">IF(OR(N35-M35&lt;0,N35*24&gt;23,AND(N35&gt;0,M35=0),AND(M35&lt;&gt;0,M35*24&lt;6)),"Fehler",N35-M35)</f>
        <v>0</v>
      </c>
      <c r="P35" s="22"/>
      <c r="R35" s="35"/>
    </row>
    <row r="36" spans="2:18" x14ac:dyDescent="0.25">
      <c r="B36" s="1" t="s">
        <v>3</v>
      </c>
      <c r="C36" s="1"/>
      <c r="D36" s="2"/>
      <c r="E36" s="9">
        <f t="shared" ref="E36" si="71">SUM(D30:D35)*24</f>
        <v>0</v>
      </c>
      <c r="F36" s="9"/>
      <c r="G36" s="19"/>
      <c r="H36" s="19"/>
      <c r="I36" s="17"/>
      <c r="J36" s="19"/>
      <c r="K36" s="19"/>
      <c r="L36" s="17"/>
      <c r="M36" s="19"/>
      <c r="N36" s="19"/>
      <c r="O36" s="17"/>
      <c r="P36" s="17"/>
      <c r="Q36" s="17"/>
      <c r="R36" s="17"/>
    </row>
  </sheetData>
  <sheetProtection algorithmName="SHA-512" hashValue="vCiqFT2FxPaH5QiaOTtqQeFZ9IMYiQnrY8vTtP/WdZMliCpdte5QMoci9C8R+IZKQ0GnOdUB+VFiYM9VE8j9mw==" saltValue="0CSCOHDpTQAqKv0tw9vU9w==" spinCount="100000" sheet="1" objects="1" scenarios="1" selectLockedCells="1"/>
  <conditionalFormatting sqref="F4:F5">
    <cfRule type="cellIs" dxfId="227" priority="460" operator="equal">
      <formula>0</formula>
    </cfRule>
    <cfRule type="cellIs" dxfId="226" priority="461" operator="greaterThan">
      <formula>0</formula>
    </cfRule>
    <cfRule type="cellIs" dxfId="225" priority="462" operator="lessThan">
      <formula>0</formula>
    </cfRule>
  </conditionalFormatting>
  <conditionalFormatting sqref="D7">
    <cfRule type="cellIs" dxfId="224" priority="444" operator="greaterThan">
      <formula>0.416666666666667</formula>
    </cfRule>
    <cfRule type="cellIs" dxfId="223" priority="445" operator="greaterThan">
      <formula>0.333333333333333</formula>
    </cfRule>
  </conditionalFormatting>
  <conditionalFormatting sqref="D7">
    <cfRule type="cellIs" dxfId="222" priority="442" operator="equal">
      <formula>0</formula>
    </cfRule>
  </conditionalFormatting>
  <conditionalFormatting sqref="E7:F7">
    <cfRule type="containsText" dxfId="221" priority="443" operator="containsText" text="F:&gt;10h">
      <formula>NOT(ISERROR(SEARCH("F:&gt;10h",E7)))</formula>
    </cfRule>
  </conditionalFormatting>
  <conditionalFormatting sqref="E13:F13">
    <cfRule type="containsText" dxfId="220" priority="430" operator="containsText" text="F:&gt;10h">
      <formula>NOT(ISERROR(SEARCH("F:&gt;10h",E13)))</formula>
    </cfRule>
  </conditionalFormatting>
  <conditionalFormatting sqref="E34:F34">
    <cfRule type="containsText" dxfId="219" priority="351" operator="containsText" text="F:&gt;10h">
      <formula>NOT(ISERROR(SEARCH("F:&gt;10h",E34)))</formula>
    </cfRule>
  </conditionalFormatting>
  <conditionalFormatting sqref="D34 D13">
    <cfRule type="cellIs" dxfId="218" priority="339" operator="greaterThan">
      <formula>0.416666666666667</formula>
    </cfRule>
    <cfRule type="cellIs" dxfId="217" priority="340" operator="greaterThan">
      <formula>0.333333333333333</formula>
    </cfRule>
  </conditionalFormatting>
  <conditionalFormatting sqref="D34 D13">
    <cfRule type="cellIs" dxfId="216" priority="338" operator="equal">
      <formula>0</formula>
    </cfRule>
  </conditionalFormatting>
  <conditionalFormatting sqref="E6">
    <cfRule type="containsText" dxfId="215" priority="259" operator="containsText" text="F:&gt;10h">
      <formula>NOT(ISERROR(SEARCH("F:&gt;10h",E6)))</formula>
    </cfRule>
  </conditionalFormatting>
  <conditionalFormatting sqref="F6">
    <cfRule type="cellIs" dxfId="214" priority="256" operator="equal">
      <formula>9.5</formula>
    </cfRule>
    <cfRule type="cellIs" dxfId="213" priority="257" operator="lessThan">
      <formula>9.5</formula>
    </cfRule>
    <cfRule type="cellIs" dxfId="212" priority="258" operator="greaterThan">
      <formula>9.5</formula>
    </cfRule>
  </conditionalFormatting>
  <conditionalFormatting sqref="E3">
    <cfRule type="cellIs" dxfId="211" priority="251" operator="equal">
      <formula>0</formula>
    </cfRule>
    <cfRule type="cellIs" dxfId="210" priority="252" operator="greaterThan">
      <formula>0</formula>
    </cfRule>
    <cfRule type="cellIs" dxfId="209" priority="253" operator="lessThan">
      <formula>0</formula>
    </cfRule>
  </conditionalFormatting>
  <conditionalFormatting sqref="R2">
    <cfRule type="cellIs" dxfId="208" priority="249" operator="notEqual">
      <formula>""""""</formula>
    </cfRule>
  </conditionalFormatting>
  <conditionalFormatting sqref="O7 L7 I7 I13 L13 O13 I34 L34 O34">
    <cfRule type="cellIs" dxfId="207" priority="143" operator="greaterThan">
      <formula>0</formula>
    </cfRule>
    <cfRule type="cellIs" dxfId="206" priority="144" operator="equal">
      <formula>0</formula>
    </cfRule>
  </conditionalFormatting>
  <conditionalFormatting sqref="O7 L7 I7 I13 L13 O13 I34 L34 O34">
    <cfRule type="cellIs" dxfId="205" priority="142" operator="equal">
      <formula>"Fehler"</formula>
    </cfRule>
  </conditionalFormatting>
  <conditionalFormatting sqref="E28:F28">
    <cfRule type="containsText" dxfId="204" priority="85" operator="containsText" text="F:&gt;10h">
      <formula>NOT(ISERROR(SEARCH("F:&gt;10h",E28)))</formula>
    </cfRule>
  </conditionalFormatting>
  <conditionalFormatting sqref="D28">
    <cfRule type="cellIs" dxfId="203" priority="83" operator="greaterThan">
      <formula>0.416666666666667</formula>
    </cfRule>
    <cfRule type="cellIs" dxfId="202" priority="84" operator="greaterThan">
      <formula>0.333333333333333</formula>
    </cfRule>
  </conditionalFormatting>
  <conditionalFormatting sqref="D28">
    <cfRule type="cellIs" dxfId="201" priority="82" operator="equal">
      <formula>0</formula>
    </cfRule>
  </conditionalFormatting>
  <conditionalFormatting sqref="O28 L28 I28">
    <cfRule type="cellIs" dxfId="200" priority="80" operator="greaterThan">
      <formula>0</formula>
    </cfRule>
    <cfRule type="cellIs" dxfId="199" priority="81" operator="equal">
      <formula>0</formula>
    </cfRule>
  </conditionalFormatting>
  <conditionalFormatting sqref="O28 L28 I28">
    <cfRule type="cellIs" dxfId="198" priority="79" operator="equal">
      <formula>"Fehler"</formula>
    </cfRule>
  </conditionalFormatting>
  <conditionalFormatting sqref="E21:F21">
    <cfRule type="containsText" dxfId="197" priority="75" operator="containsText" text="F:&gt;10h">
      <formula>NOT(ISERROR(SEARCH("F:&gt;10h",E21)))</formula>
    </cfRule>
  </conditionalFormatting>
  <conditionalFormatting sqref="D21">
    <cfRule type="cellIs" dxfId="196" priority="73" operator="greaterThan">
      <formula>0.416666666666667</formula>
    </cfRule>
    <cfRule type="cellIs" dxfId="195" priority="74" operator="greaterThan">
      <formula>0.333333333333333</formula>
    </cfRule>
  </conditionalFormatting>
  <conditionalFormatting sqref="D21">
    <cfRule type="cellIs" dxfId="194" priority="72" operator="equal">
      <formula>0</formula>
    </cfRule>
  </conditionalFormatting>
  <conditionalFormatting sqref="O21 L21 I21">
    <cfRule type="cellIs" dxfId="193" priority="70" operator="greaterThan">
      <formula>0</formula>
    </cfRule>
    <cfRule type="cellIs" dxfId="192" priority="71" operator="equal">
      <formula>0</formula>
    </cfRule>
  </conditionalFormatting>
  <conditionalFormatting sqref="O21 L21 I21">
    <cfRule type="cellIs" dxfId="191" priority="69" operator="equal">
      <formula>"Fehler"</formula>
    </cfRule>
  </conditionalFormatting>
  <conditionalFormatting sqref="E20:F20">
    <cfRule type="containsText" dxfId="190" priority="65" operator="containsText" text="F:&gt;10h">
      <formula>NOT(ISERROR(SEARCH("F:&gt;10h",E20)))</formula>
    </cfRule>
  </conditionalFormatting>
  <conditionalFormatting sqref="D20">
    <cfRule type="cellIs" dxfId="189" priority="63" operator="greaterThan">
      <formula>0.416666666666667</formula>
    </cfRule>
    <cfRule type="cellIs" dxfId="188" priority="64" operator="greaterThan">
      <formula>0.333333333333333</formula>
    </cfRule>
  </conditionalFormatting>
  <conditionalFormatting sqref="D20">
    <cfRule type="cellIs" dxfId="187" priority="62" operator="equal">
      <formula>0</formula>
    </cfRule>
  </conditionalFormatting>
  <conditionalFormatting sqref="O20 L20 I20">
    <cfRule type="cellIs" dxfId="186" priority="60" operator="greaterThan">
      <formula>0</formula>
    </cfRule>
    <cfRule type="cellIs" dxfId="185" priority="61" operator="equal">
      <formula>0</formula>
    </cfRule>
  </conditionalFormatting>
  <conditionalFormatting sqref="O20 L20 I20">
    <cfRule type="cellIs" dxfId="184" priority="59" operator="equal">
      <formula>"Fehler"</formula>
    </cfRule>
  </conditionalFormatting>
  <conditionalFormatting sqref="E14:F14">
    <cfRule type="containsText" dxfId="183" priority="58" operator="containsText" text="F:&gt;10h">
      <formula>NOT(ISERROR(SEARCH("F:&gt;10h",E14)))</formula>
    </cfRule>
  </conditionalFormatting>
  <conditionalFormatting sqref="D14">
    <cfRule type="cellIs" dxfId="182" priority="56" operator="greaterThan">
      <formula>0.416666666666667</formula>
    </cfRule>
    <cfRule type="cellIs" dxfId="181" priority="57" operator="greaterThan">
      <formula>0.333333333333333</formula>
    </cfRule>
  </conditionalFormatting>
  <conditionalFormatting sqref="D14">
    <cfRule type="cellIs" dxfId="180" priority="55" operator="equal">
      <formula>0</formula>
    </cfRule>
  </conditionalFormatting>
  <conditionalFormatting sqref="O14 L14 I14">
    <cfRule type="cellIs" dxfId="179" priority="53" operator="greaterThan">
      <formula>0</formula>
    </cfRule>
    <cfRule type="cellIs" dxfId="178" priority="54" operator="equal">
      <formula>0</formula>
    </cfRule>
  </conditionalFormatting>
  <conditionalFormatting sqref="O14 L14 I14">
    <cfRule type="cellIs" dxfId="177" priority="52" operator="equal">
      <formula>"Fehler"</formula>
    </cfRule>
  </conditionalFormatting>
  <conditionalFormatting sqref="E9:F12">
    <cfRule type="containsText" dxfId="176" priority="48" operator="containsText" text="F:&gt;10h">
      <formula>NOT(ISERROR(SEARCH("F:&gt;10h",E9)))</formula>
    </cfRule>
  </conditionalFormatting>
  <conditionalFormatting sqref="D9:D12">
    <cfRule type="cellIs" dxfId="175" priority="46" operator="greaterThan">
      <formula>0.416666666666667</formula>
    </cfRule>
    <cfRule type="cellIs" dxfId="174" priority="47" operator="greaterThan">
      <formula>0.333333333333333</formula>
    </cfRule>
  </conditionalFormatting>
  <conditionalFormatting sqref="D9:D12">
    <cfRule type="cellIs" dxfId="173" priority="45" operator="equal">
      <formula>0</formula>
    </cfRule>
  </conditionalFormatting>
  <conditionalFormatting sqref="I9:I12 L9:L12 O9:O12">
    <cfRule type="cellIs" dxfId="172" priority="43" operator="greaterThan">
      <formula>0</formula>
    </cfRule>
    <cfRule type="cellIs" dxfId="171" priority="44" operator="equal">
      <formula>0</formula>
    </cfRule>
  </conditionalFormatting>
  <conditionalFormatting sqref="I9:I12 L9:L12 O9:O12">
    <cfRule type="cellIs" dxfId="170" priority="42" operator="equal">
      <formula>"Fehler"</formula>
    </cfRule>
  </conditionalFormatting>
  <conditionalFormatting sqref="E16:F19">
    <cfRule type="containsText" dxfId="169" priority="38" operator="containsText" text="F:&gt;10h">
      <formula>NOT(ISERROR(SEARCH("F:&gt;10h",E16)))</formula>
    </cfRule>
  </conditionalFormatting>
  <conditionalFormatting sqref="D16:D19">
    <cfRule type="cellIs" dxfId="168" priority="36" operator="greaterThan">
      <formula>0.416666666666667</formula>
    </cfRule>
    <cfRule type="cellIs" dxfId="167" priority="37" operator="greaterThan">
      <formula>0.333333333333333</formula>
    </cfRule>
  </conditionalFormatting>
  <conditionalFormatting sqref="D16:D19">
    <cfRule type="cellIs" dxfId="166" priority="35" operator="equal">
      <formula>0</formula>
    </cfRule>
  </conditionalFormatting>
  <conditionalFormatting sqref="O16:O19 L16:L19 I16:I19">
    <cfRule type="cellIs" dxfId="165" priority="33" operator="greaterThan">
      <formula>0</formula>
    </cfRule>
    <cfRule type="cellIs" dxfId="164" priority="34" operator="equal">
      <formula>0</formula>
    </cfRule>
  </conditionalFormatting>
  <conditionalFormatting sqref="O16:O19 L16:L19 I16:I19">
    <cfRule type="cellIs" dxfId="163" priority="32" operator="equal">
      <formula>"Fehler"</formula>
    </cfRule>
  </conditionalFormatting>
  <conditionalFormatting sqref="E27:F27">
    <cfRule type="containsText" dxfId="162" priority="28" operator="containsText" text="F:&gt;10h">
      <formula>NOT(ISERROR(SEARCH("F:&gt;10h",E27)))</formula>
    </cfRule>
  </conditionalFormatting>
  <conditionalFormatting sqref="D27">
    <cfRule type="cellIs" dxfId="161" priority="26" operator="greaterThan">
      <formula>0.416666666666667</formula>
    </cfRule>
    <cfRule type="cellIs" dxfId="160" priority="27" operator="greaterThan">
      <formula>0.333333333333333</formula>
    </cfRule>
  </conditionalFormatting>
  <conditionalFormatting sqref="D27">
    <cfRule type="cellIs" dxfId="159" priority="25" operator="equal">
      <formula>0</formula>
    </cfRule>
  </conditionalFormatting>
  <conditionalFormatting sqref="O27 L27 I27">
    <cfRule type="cellIs" dxfId="158" priority="23" operator="greaterThan">
      <formula>0</formula>
    </cfRule>
    <cfRule type="cellIs" dxfId="157" priority="24" operator="equal">
      <formula>0</formula>
    </cfRule>
  </conditionalFormatting>
  <conditionalFormatting sqref="O27 L27 I27">
    <cfRule type="cellIs" dxfId="156" priority="22" operator="equal">
      <formula>"Fehler"</formula>
    </cfRule>
  </conditionalFormatting>
  <conditionalFormatting sqref="E23:F26">
    <cfRule type="containsText" dxfId="155" priority="21" operator="containsText" text="F:&gt;10h">
      <formula>NOT(ISERROR(SEARCH("F:&gt;10h",E23)))</formula>
    </cfRule>
  </conditionalFormatting>
  <conditionalFormatting sqref="D23:D26">
    <cfRule type="cellIs" dxfId="154" priority="19" operator="greaterThan">
      <formula>0.416666666666667</formula>
    </cfRule>
    <cfRule type="cellIs" dxfId="153" priority="20" operator="greaterThan">
      <formula>0.333333333333333</formula>
    </cfRule>
  </conditionalFormatting>
  <conditionalFormatting sqref="D23:D26">
    <cfRule type="cellIs" dxfId="152" priority="18" operator="equal">
      <formula>0</formula>
    </cfRule>
  </conditionalFormatting>
  <conditionalFormatting sqref="O23:O26 L23:L26 I23:I26">
    <cfRule type="cellIs" dxfId="151" priority="16" operator="greaterThan">
      <formula>0</formula>
    </cfRule>
    <cfRule type="cellIs" dxfId="150" priority="17" operator="equal">
      <formula>0</formula>
    </cfRule>
  </conditionalFormatting>
  <conditionalFormatting sqref="O23:O26 L23:L26 I23:I26">
    <cfRule type="cellIs" dxfId="149" priority="15" operator="equal">
      <formula>"Fehler"</formula>
    </cfRule>
  </conditionalFormatting>
  <conditionalFormatting sqref="E35:F35 E30:F33">
    <cfRule type="containsText" dxfId="148" priority="11" operator="containsText" text="F:&gt;10h">
      <formula>NOT(ISERROR(SEARCH("F:&gt;10h",E30)))</formula>
    </cfRule>
  </conditionalFormatting>
  <conditionalFormatting sqref="D35 D30:D33">
    <cfRule type="cellIs" dxfId="147" priority="9" operator="greaterThan">
      <formula>0.416666666666667</formula>
    </cfRule>
    <cfRule type="cellIs" dxfId="146" priority="10" operator="greaterThan">
      <formula>0.333333333333333</formula>
    </cfRule>
  </conditionalFormatting>
  <conditionalFormatting sqref="D35 D30:D33">
    <cfRule type="cellIs" dxfId="145" priority="8" operator="equal">
      <formula>0</formula>
    </cfRule>
  </conditionalFormatting>
  <conditionalFormatting sqref="I35 L35 O35 I30:I33 L30:L33 O30:O33">
    <cfRule type="cellIs" dxfId="144" priority="6" operator="greaterThan">
      <formula>0</formula>
    </cfRule>
    <cfRule type="cellIs" dxfId="143" priority="7" operator="equal">
      <formula>0</formula>
    </cfRule>
  </conditionalFormatting>
  <conditionalFormatting sqref="I35 L35 O35 I30:I33 L30:L33 O30:O33">
    <cfRule type="cellIs" dxfId="142" priority="5" operator="equal">
      <formula>"Fehler"</formula>
    </cfRule>
  </conditionalFormatting>
  <conditionalFormatting sqref="E2">
    <cfRule type="cellIs" dxfId="141" priority="4" operator="equal">
      <formula>0</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59" operator="equal" id="{A00F2564-6E3A-4814-AD92-2F057FCD5A38}">
            <xm:f>-(4.2*Stundennachweis!D11)</xm:f>
            <x14:dxf>
              <font>
                <color theme="0"/>
              </font>
            </x14:dxf>
          </x14:cfRule>
          <xm:sqref>F4:F5</xm:sqref>
        </x14:conditionalFormatting>
        <x14:conditionalFormatting xmlns:xm="http://schemas.microsoft.com/office/excel/2006/main">
          <x14:cfRule type="cellIs" priority="250" operator="equal" id="{F42C2568-ACAF-44A0-AE08-10CD6E03C2F4}">
            <xm:f>-B4*Stundennachweis!C10</xm:f>
            <x14:dxf>
              <font>
                <color theme="0"/>
              </font>
            </x14:dxf>
          </x14:cfRule>
          <xm:sqref>E3</xm:sqref>
        </x14:conditionalFormatting>
        <x14:conditionalFormatting xmlns:xm="http://schemas.microsoft.com/office/excel/2006/main">
          <x14:cfRule type="cellIs" priority="49" operator="equal" id="{1A19CADE-996C-4529-BFE3-33C23C201F26}">
            <xm:f>Stundennachweis!$C$10</xm:f>
            <x14:dxf>
              <font>
                <b/>
                <i val="0"/>
                <color rgb="FF00B050"/>
              </font>
            </x14:dxf>
          </x14:cfRule>
          <x14:cfRule type="cellIs" priority="50" operator="lessThan" id="{4CE049AD-23CE-4617-AE8D-7F9A9BF42C6A}">
            <xm:f>Stundennachweis!$C$10</xm:f>
            <x14:dxf>
              <font>
                <b val="0"/>
                <i/>
                <color rgb="FFFF0000"/>
              </font>
            </x14:dxf>
          </x14:cfRule>
          <x14:cfRule type="cellIs" priority="51" operator="greaterThan" id="{EEB8C7BE-E9BA-4469-B3DB-AF5CCE0CA1DF}">
            <xm:f>Stundennachweis!$C$10</xm:f>
            <x14:dxf>
              <font>
                <b/>
                <i/>
                <color rgb="FF00B050"/>
              </font>
            </x14:dxf>
          </x14:cfRule>
          <xm:sqref>E8:F8</xm:sqref>
        </x14:conditionalFormatting>
        <x14:conditionalFormatting xmlns:xm="http://schemas.microsoft.com/office/excel/2006/main">
          <x14:cfRule type="cellIs" priority="39" operator="equal" id="{1D815E21-4895-4CF8-9404-5E58EDCDE26E}">
            <xm:f>Stundennachweis!$C$10</xm:f>
            <x14:dxf>
              <font>
                <b/>
                <i val="0"/>
                <color rgb="FF00B050"/>
              </font>
            </x14:dxf>
          </x14:cfRule>
          <x14:cfRule type="cellIs" priority="40" operator="lessThan" id="{5C75B97C-92FB-4A22-9CE4-BA9EC9C3745B}">
            <xm:f>Stundennachweis!$C$10</xm:f>
            <x14:dxf>
              <font>
                <b val="0"/>
                <i/>
                <color rgb="FFFF0000"/>
              </font>
            </x14:dxf>
          </x14:cfRule>
          <x14:cfRule type="cellIs" priority="41" operator="greaterThan" id="{69C44350-4F91-4CDB-ACC1-FB099294F697}">
            <xm:f>Stundennachweis!$C$10</xm:f>
            <x14:dxf>
              <font>
                <b/>
                <i/>
                <color rgb="FF00B050"/>
              </font>
            </x14:dxf>
          </x14:cfRule>
          <xm:sqref>E15:F15</xm:sqref>
        </x14:conditionalFormatting>
        <x14:conditionalFormatting xmlns:xm="http://schemas.microsoft.com/office/excel/2006/main">
          <x14:cfRule type="cellIs" priority="29" operator="equal" id="{80CBF87B-0802-4029-9CB9-54A5556E93D4}">
            <xm:f>Stundennachweis!$C$10</xm:f>
            <x14:dxf>
              <font>
                <b/>
                <i val="0"/>
                <color rgb="FF00B050"/>
              </font>
            </x14:dxf>
          </x14:cfRule>
          <x14:cfRule type="cellIs" priority="30" operator="lessThan" id="{F3B7E980-6AD2-4AE9-9ED4-4469C2184A55}">
            <xm:f>Stundennachweis!$C$10</xm:f>
            <x14:dxf>
              <font>
                <b val="0"/>
                <i/>
                <color rgb="FFFF0000"/>
              </font>
            </x14:dxf>
          </x14:cfRule>
          <x14:cfRule type="cellIs" priority="31" operator="greaterThan" id="{2A963930-7F35-459C-B16B-32AF71F2D027}">
            <xm:f>Stundennachweis!$C$10</xm:f>
            <x14:dxf>
              <font>
                <b/>
                <i/>
                <color rgb="FF00B050"/>
              </font>
            </x14:dxf>
          </x14:cfRule>
          <xm:sqref>E22:F22</xm:sqref>
        </x14:conditionalFormatting>
        <x14:conditionalFormatting xmlns:xm="http://schemas.microsoft.com/office/excel/2006/main">
          <x14:cfRule type="cellIs" priority="12" operator="equal" id="{0E0B5DD0-B00D-4036-9D26-36F6F0EFC1E1}">
            <xm:f>Stundennachweis!$C$10</xm:f>
            <x14:dxf>
              <font>
                <b/>
                <i val="0"/>
                <color rgb="FF00B050"/>
              </font>
            </x14:dxf>
          </x14:cfRule>
          <x14:cfRule type="cellIs" priority="13" operator="lessThan" id="{C5C36FAE-8349-4B89-9B79-B904794A941C}">
            <xm:f>Stundennachweis!$C$10</xm:f>
            <x14:dxf>
              <font>
                <b val="0"/>
                <i/>
                <color rgb="FFFF0000"/>
              </font>
            </x14:dxf>
          </x14:cfRule>
          <x14:cfRule type="cellIs" priority="14" operator="greaterThan" id="{3697AAF2-C939-42A3-8FE8-98081C62CA4D}">
            <xm:f>Stundennachweis!$C$10</xm:f>
            <x14:dxf>
              <font>
                <b/>
                <i/>
                <color rgb="FF00B050"/>
              </font>
            </x14:dxf>
          </x14:cfRule>
          <xm:sqref>E29:F29</xm:sqref>
        </x14:conditionalFormatting>
        <x14:conditionalFormatting xmlns:xm="http://schemas.microsoft.com/office/excel/2006/main">
          <x14:cfRule type="cellIs" priority="1" operator="equal" id="{4699165D-0F67-4CAD-AE8C-710768579B9D}">
            <xm:f>Stundennachweis!$C$10</xm:f>
            <x14:dxf>
              <font>
                <b/>
                <i val="0"/>
                <color rgb="FF00B050"/>
              </font>
            </x14:dxf>
          </x14:cfRule>
          <x14:cfRule type="cellIs" priority="2" operator="lessThan" id="{B113FD9F-34B0-4524-8B56-1D9392880A3C}">
            <xm:f>Stundennachweis!$C$10</xm:f>
            <x14:dxf>
              <font>
                <b val="0"/>
                <i/>
                <color rgb="FFFF0000"/>
              </font>
            </x14:dxf>
          </x14:cfRule>
          <x14:cfRule type="cellIs" priority="3" operator="greaterThan" id="{8FC8EAFA-F7D5-4622-9050-A6C9480FECF6}">
            <xm:f>Stundennachweis!$C$10</xm:f>
            <x14:dxf>
              <font>
                <b/>
                <i/>
                <color rgb="FF00B050"/>
              </font>
            </x14:dxf>
          </x14:cfRule>
          <xm:sqref>E36:F36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R36"/>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v1.3</v>
      </c>
    </row>
    <row r="2" spans="1:18" s="8" customFormat="1" x14ac:dyDescent="0.25">
      <c r="A2" s="46"/>
      <c r="B2" s="7" t="s">
        <v>21</v>
      </c>
      <c r="D2" s="33" t="str">
        <f>IF(E3&gt;(B4*Stundennachweis!C10/2),"&gt;150%!"," ")</f>
        <v xml:space="preserve"> </v>
      </c>
      <c r="E2" s="11">
        <f>E13+E20+E27+E34+SUM(D35:D36)*24+P2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row>
    <row r="4" spans="1:18" x14ac:dyDescent="0.25">
      <c r="B4" s="43">
        <v>4.4000000000000004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1" t="s">
        <v>3</v>
      </c>
      <c r="C6" s="1">
        <v>1</v>
      </c>
      <c r="D6" s="2"/>
      <c r="E6" s="9"/>
      <c r="F6" s="9"/>
      <c r="G6" s="19"/>
      <c r="H6" s="19"/>
      <c r="I6" s="17"/>
      <c r="J6" s="19"/>
      <c r="K6" s="19"/>
      <c r="L6" s="17"/>
      <c r="M6" s="19"/>
      <c r="N6" s="19"/>
      <c r="O6" s="17"/>
      <c r="P6" s="17"/>
      <c r="Q6" s="17"/>
      <c r="R6" s="17"/>
    </row>
    <row r="7" spans="1:18" x14ac:dyDescent="0.25">
      <c r="A7" s="45">
        <v>49</v>
      </c>
      <c r="B7" s="3" t="s">
        <v>4</v>
      </c>
      <c r="C7" s="6">
        <v>2</v>
      </c>
      <c r="D7" s="21">
        <f t="shared" ref="D7:D8" si="0">IF(P7&gt;0,P7,(I7+L7+O7))</f>
        <v>0</v>
      </c>
      <c r="E7" s="10" t="str">
        <f t="shared" ref="E7:E8" si="1">IF(D7*24&gt;10,"F:&gt;10h","")</f>
        <v/>
      </c>
      <c r="F7" s="10"/>
      <c r="G7" s="22"/>
      <c r="H7" s="22"/>
      <c r="I7" s="16">
        <f t="shared" ref="I7:I12" si="2">IF(OR(H7-G7&lt;0,H7*24&gt;23,AND(H7&gt;0,G7=0),AND(G7&lt;&gt;0,G7*24&lt;6)),"Fehler",H7-G7)</f>
        <v>0</v>
      </c>
      <c r="J7" s="22"/>
      <c r="K7" s="22"/>
      <c r="L7" s="16">
        <f t="shared" ref="L7:L12" si="3">IF(OR(K7-J7&lt;0,K7*24&gt;23,AND(K7&gt;0,J7=0),AND(J7&lt;&gt;0,J7*24&lt;6)),"Fehler",K7-J7)</f>
        <v>0</v>
      </c>
      <c r="M7" s="22"/>
      <c r="N7" s="22"/>
      <c r="O7" s="16">
        <f t="shared" ref="O7:O12" si="4">IF(OR(N7-M7&lt;0,N7*24&gt;23,AND(N7&gt;0,M7=0),AND(M7&lt;&gt;0,M7*24&lt;6)),"Fehler",N7-M7)</f>
        <v>0</v>
      </c>
      <c r="P7" s="22"/>
      <c r="R7" s="35"/>
    </row>
    <row r="8" spans="1:18" x14ac:dyDescent="0.25">
      <c r="B8" s="3" t="s">
        <v>5</v>
      </c>
      <c r="C8" s="6">
        <v>3</v>
      </c>
      <c r="D8" s="21">
        <f t="shared" si="0"/>
        <v>0</v>
      </c>
      <c r="E8" s="10" t="str">
        <f t="shared" si="1"/>
        <v/>
      </c>
      <c r="F8" s="10"/>
      <c r="G8" s="22"/>
      <c r="H8" s="22"/>
      <c r="I8" s="16">
        <f t="shared" si="2"/>
        <v>0</v>
      </c>
      <c r="J8" s="22"/>
      <c r="K8" s="22"/>
      <c r="L8" s="16">
        <f t="shared" si="3"/>
        <v>0</v>
      </c>
      <c r="M8" s="22"/>
      <c r="N8" s="22"/>
      <c r="O8" s="16">
        <f t="shared" si="4"/>
        <v>0</v>
      </c>
      <c r="P8" s="22"/>
      <c r="R8" s="35"/>
    </row>
    <row r="9" spans="1:18" x14ac:dyDescent="0.25">
      <c r="B9" s="3" t="s">
        <v>6</v>
      </c>
      <c r="C9" s="6">
        <v>4</v>
      </c>
      <c r="D9" s="21">
        <f t="shared" ref="D9" si="5">IF(P9&gt;0,P9,(I9+L9+O9))</f>
        <v>0</v>
      </c>
      <c r="E9" s="10" t="str">
        <f t="shared" ref="E9" si="6">IF(D9*24&gt;10,"F:&gt;10h","")</f>
        <v/>
      </c>
      <c r="F9" s="10"/>
      <c r="G9" s="22"/>
      <c r="H9" s="22"/>
      <c r="I9" s="16">
        <f t="shared" si="2"/>
        <v>0</v>
      </c>
      <c r="J9" s="22"/>
      <c r="K9" s="22"/>
      <c r="L9" s="16">
        <f t="shared" si="3"/>
        <v>0</v>
      </c>
      <c r="M9" s="22"/>
      <c r="N9" s="22"/>
      <c r="O9" s="16">
        <f t="shared" si="4"/>
        <v>0</v>
      </c>
      <c r="P9" s="22"/>
      <c r="R9" s="35"/>
    </row>
    <row r="10" spans="1:18" x14ac:dyDescent="0.25">
      <c r="B10" s="3" t="s">
        <v>0</v>
      </c>
      <c r="C10" s="6">
        <v>5</v>
      </c>
      <c r="D10" s="21">
        <f t="shared" ref="D10" si="7">IF(P10&gt;0,P10,(I10+L10+O10))</f>
        <v>0</v>
      </c>
      <c r="E10" s="10" t="str">
        <f t="shared" ref="E10" si="8">IF(D10*24&gt;10,"F:&gt;10h","")</f>
        <v/>
      </c>
      <c r="F10" s="10"/>
      <c r="G10" s="22"/>
      <c r="H10" s="22"/>
      <c r="I10" s="16">
        <f t="shared" si="2"/>
        <v>0</v>
      </c>
      <c r="J10" s="22"/>
      <c r="K10" s="22"/>
      <c r="L10" s="16">
        <f t="shared" si="3"/>
        <v>0</v>
      </c>
      <c r="M10" s="22"/>
      <c r="N10" s="22"/>
      <c r="O10" s="16">
        <f t="shared" si="4"/>
        <v>0</v>
      </c>
      <c r="P10" s="22"/>
      <c r="R10" s="35"/>
    </row>
    <row r="11" spans="1:18" x14ac:dyDescent="0.25">
      <c r="B11" s="3" t="s">
        <v>1</v>
      </c>
      <c r="C11" s="6">
        <v>6</v>
      </c>
      <c r="D11" s="21">
        <f t="shared" ref="D11:D12" si="9">IF(P11&gt;0,P11,(I11+L11+O11))</f>
        <v>0</v>
      </c>
      <c r="E11" s="10" t="str">
        <f>IF(D11*24&gt;10,"F:&gt;10h","")</f>
        <v/>
      </c>
      <c r="F11" s="10"/>
      <c r="G11" s="22"/>
      <c r="H11" s="22"/>
      <c r="I11" s="16">
        <f t="shared" si="2"/>
        <v>0</v>
      </c>
      <c r="J11" s="22"/>
      <c r="K11" s="22"/>
      <c r="L11" s="16">
        <f t="shared" si="3"/>
        <v>0</v>
      </c>
      <c r="M11" s="22"/>
      <c r="N11" s="22"/>
      <c r="O11" s="16">
        <f t="shared" si="4"/>
        <v>0</v>
      </c>
      <c r="P11" s="22"/>
      <c r="R11" s="35"/>
    </row>
    <row r="12" spans="1:18" x14ac:dyDescent="0.25">
      <c r="B12" s="3" t="s">
        <v>2</v>
      </c>
      <c r="C12" s="6">
        <v>7</v>
      </c>
      <c r="D12" s="21">
        <f t="shared" si="9"/>
        <v>0</v>
      </c>
      <c r="E12" s="10" t="str">
        <f t="shared" ref="E12" si="10">IF(D12*24&gt;10,"F:&gt;10h","")</f>
        <v/>
      </c>
      <c r="F12" s="10"/>
      <c r="G12" s="22"/>
      <c r="H12" s="22"/>
      <c r="I12" s="16">
        <f t="shared" si="2"/>
        <v>0</v>
      </c>
      <c r="J12" s="22"/>
      <c r="K12" s="22"/>
      <c r="L12" s="16">
        <f t="shared" si="3"/>
        <v>0</v>
      </c>
      <c r="M12" s="22"/>
      <c r="N12" s="22"/>
      <c r="O12" s="16">
        <f t="shared" si="4"/>
        <v>0</v>
      </c>
      <c r="P12" s="22"/>
      <c r="R12" s="35"/>
    </row>
    <row r="13" spans="1:18" x14ac:dyDescent="0.25">
      <c r="B13" s="1" t="s">
        <v>3</v>
      </c>
      <c r="C13" s="1">
        <v>8</v>
      </c>
      <c r="D13" s="2"/>
      <c r="E13" s="9">
        <f>SUM(D7:D12)*24</f>
        <v>0</v>
      </c>
      <c r="F13" s="9"/>
      <c r="G13" s="19"/>
      <c r="H13" s="19"/>
      <c r="I13" s="17"/>
      <c r="J13" s="19"/>
      <c r="K13" s="19"/>
      <c r="L13" s="17"/>
      <c r="M13" s="19"/>
      <c r="N13" s="19"/>
      <c r="O13" s="17"/>
      <c r="P13" s="17"/>
      <c r="Q13" s="17"/>
      <c r="R13" s="17"/>
    </row>
    <row r="14" spans="1:18" x14ac:dyDescent="0.25">
      <c r="A14" s="45">
        <v>50</v>
      </c>
      <c r="B14" s="3" t="s">
        <v>4</v>
      </c>
      <c r="C14" s="6">
        <v>9</v>
      </c>
      <c r="D14" s="21">
        <f t="shared" ref="D14:D15" si="11">IF(P14&gt;0,P14,(I14+L14+O14))</f>
        <v>0</v>
      </c>
      <c r="E14" s="10" t="str">
        <f t="shared" ref="E14:E15" si="12">IF(D14*24&gt;10,"F:&gt;10h","")</f>
        <v/>
      </c>
      <c r="F14" s="10"/>
      <c r="G14" s="22"/>
      <c r="H14" s="22"/>
      <c r="I14" s="16">
        <f t="shared" ref="I14:I15" si="13">IF(OR(H14-G14&lt;0,H14*24&gt;23,AND(H14&gt;0,G14=0),AND(G14&lt;&gt;0,G14*24&lt;6)),"Fehler",H14-G14)</f>
        <v>0</v>
      </c>
      <c r="J14" s="22"/>
      <c r="K14" s="22"/>
      <c r="L14" s="16">
        <f t="shared" ref="L14:L15" si="14">IF(OR(K14-J14&lt;0,K14*24&gt;23,AND(K14&gt;0,J14=0),AND(J14&lt;&gt;0,J14*24&lt;6)),"Fehler",K14-J14)</f>
        <v>0</v>
      </c>
      <c r="M14" s="22"/>
      <c r="N14" s="22"/>
      <c r="O14" s="16">
        <f t="shared" ref="O14:O15" si="15">IF(OR(N14-M14&lt;0,N14*24&gt;23,AND(N14&gt;0,M14=0),AND(M14&lt;&gt;0,M14*24&lt;6)),"Fehler",N14-M14)</f>
        <v>0</v>
      </c>
      <c r="P14" s="22"/>
      <c r="R14" s="35"/>
    </row>
    <row r="15" spans="1:18" x14ac:dyDescent="0.25">
      <c r="B15" s="3" t="s">
        <v>5</v>
      </c>
      <c r="C15" s="6">
        <v>10</v>
      </c>
      <c r="D15" s="21">
        <f t="shared" si="11"/>
        <v>0</v>
      </c>
      <c r="E15" s="10" t="str">
        <f t="shared" si="12"/>
        <v/>
      </c>
      <c r="F15" s="10"/>
      <c r="G15" s="22"/>
      <c r="H15" s="22"/>
      <c r="I15" s="16">
        <f t="shared" si="13"/>
        <v>0</v>
      </c>
      <c r="J15" s="22"/>
      <c r="K15" s="22"/>
      <c r="L15" s="16">
        <f t="shared" si="14"/>
        <v>0</v>
      </c>
      <c r="M15" s="22"/>
      <c r="N15" s="22"/>
      <c r="O15" s="16">
        <f t="shared" si="15"/>
        <v>0</v>
      </c>
      <c r="P15" s="22"/>
      <c r="R15" s="35"/>
    </row>
    <row r="16" spans="1:18" x14ac:dyDescent="0.25">
      <c r="B16" s="3" t="s">
        <v>6</v>
      </c>
      <c r="C16" s="6">
        <v>11</v>
      </c>
      <c r="D16" s="21">
        <f t="shared" ref="D16" si="16">IF(P16&gt;0,P16,(I16+L16+O16))</f>
        <v>0</v>
      </c>
      <c r="E16" s="10" t="str">
        <f t="shared" ref="E16" si="17">IF(D16*24&gt;10,"F:&gt;10h","")</f>
        <v/>
      </c>
      <c r="F16" s="10"/>
      <c r="G16" s="22"/>
      <c r="H16" s="22"/>
      <c r="I16" s="16">
        <f t="shared" ref="I16:I19" si="18">IF(OR(H16-G16&lt;0,H16*24&gt;23,AND(H16&gt;0,G16=0),AND(G16&lt;&gt;0,G16*24&lt;6)),"Fehler",H16-G16)</f>
        <v>0</v>
      </c>
      <c r="J16" s="22"/>
      <c r="K16" s="22"/>
      <c r="L16" s="16">
        <f t="shared" ref="L16:L19" si="19">IF(OR(K16-J16&lt;0,K16*24&gt;23,AND(K16&gt;0,J16=0),AND(J16&lt;&gt;0,J16*24&lt;6)),"Fehler",K16-J16)</f>
        <v>0</v>
      </c>
      <c r="M16" s="22"/>
      <c r="N16" s="22"/>
      <c r="O16" s="16">
        <f t="shared" ref="O16:O19" si="20">IF(OR(N16-M16&lt;0,N16*24&gt;23,AND(N16&gt;0,M16=0),AND(M16&lt;&gt;0,M16*24&lt;6)),"Fehler",N16-M16)</f>
        <v>0</v>
      </c>
      <c r="P16" s="22"/>
      <c r="R16" s="35"/>
    </row>
    <row r="17" spans="1:18" x14ac:dyDescent="0.25">
      <c r="B17" s="3" t="s">
        <v>0</v>
      </c>
      <c r="C17" s="6">
        <v>12</v>
      </c>
      <c r="D17" s="21">
        <f t="shared" ref="D17:D18" si="21">IF(P17&gt;0,P17,(I17+L17+O17))</f>
        <v>0</v>
      </c>
      <c r="E17" s="10" t="str">
        <f t="shared" ref="E17:E18" si="22">IF(D17*24&gt;10,"F:&gt;10h","")</f>
        <v/>
      </c>
      <c r="F17" s="10"/>
      <c r="G17" s="22"/>
      <c r="H17" s="22"/>
      <c r="I17" s="16">
        <f t="shared" si="18"/>
        <v>0</v>
      </c>
      <c r="J17" s="22"/>
      <c r="K17" s="22"/>
      <c r="L17" s="16">
        <f t="shared" si="19"/>
        <v>0</v>
      </c>
      <c r="M17" s="22"/>
      <c r="N17" s="22"/>
      <c r="O17" s="16">
        <f t="shared" si="20"/>
        <v>0</v>
      </c>
      <c r="P17" s="22"/>
      <c r="R17" s="35"/>
    </row>
    <row r="18" spans="1:18" x14ac:dyDescent="0.25">
      <c r="B18" s="3" t="s">
        <v>1</v>
      </c>
      <c r="C18" s="4">
        <v>13</v>
      </c>
      <c r="D18" s="21">
        <f t="shared" si="21"/>
        <v>0</v>
      </c>
      <c r="E18" s="10" t="str">
        <f t="shared" si="22"/>
        <v/>
      </c>
      <c r="F18" s="10"/>
      <c r="G18" s="22"/>
      <c r="H18" s="22"/>
      <c r="I18" s="16">
        <f t="shared" si="18"/>
        <v>0</v>
      </c>
      <c r="J18" s="22"/>
      <c r="K18" s="22"/>
      <c r="L18" s="16">
        <f t="shared" si="19"/>
        <v>0</v>
      </c>
      <c r="M18" s="22"/>
      <c r="N18" s="22"/>
      <c r="O18" s="16">
        <f t="shared" si="20"/>
        <v>0</v>
      </c>
      <c r="P18" s="22"/>
      <c r="R18" s="35"/>
    </row>
    <row r="19" spans="1:18" x14ac:dyDescent="0.25">
      <c r="B19" s="3" t="s">
        <v>2</v>
      </c>
      <c r="C19" s="6">
        <v>14</v>
      </c>
      <c r="D19" s="21">
        <f t="shared" ref="D19" si="23">IF(P19&gt;0,P19,(I19+L19+O19))</f>
        <v>0</v>
      </c>
      <c r="E19" s="10" t="str">
        <f t="shared" ref="E19" si="24">IF(D19*24&gt;10,"F:&gt;10h","")</f>
        <v/>
      </c>
      <c r="F19" s="10"/>
      <c r="G19" s="22"/>
      <c r="H19" s="22"/>
      <c r="I19" s="16">
        <f t="shared" si="18"/>
        <v>0</v>
      </c>
      <c r="J19" s="22"/>
      <c r="K19" s="22"/>
      <c r="L19" s="16">
        <f t="shared" si="19"/>
        <v>0</v>
      </c>
      <c r="M19" s="22"/>
      <c r="N19" s="22"/>
      <c r="O19" s="16">
        <f t="shared" si="20"/>
        <v>0</v>
      </c>
      <c r="P19" s="22"/>
      <c r="R19" s="35"/>
    </row>
    <row r="20" spans="1:18" x14ac:dyDescent="0.25">
      <c r="B20" s="1" t="s">
        <v>3</v>
      </c>
      <c r="C20" s="1">
        <v>15</v>
      </c>
      <c r="D20" s="2"/>
      <c r="E20" s="9">
        <f>SUM(D14:D19)*24</f>
        <v>0</v>
      </c>
      <c r="F20" s="9"/>
      <c r="G20" s="19"/>
      <c r="H20" s="19"/>
      <c r="I20" s="17"/>
      <c r="J20" s="19"/>
      <c r="K20" s="19"/>
      <c r="L20" s="17"/>
      <c r="M20" s="19"/>
      <c r="N20" s="19"/>
      <c r="O20" s="17"/>
      <c r="P20" s="17"/>
      <c r="Q20" s="17"/>
      <c r="R20" s="17"/>
    </row>
    <row r="21" spans="1:18" x14ac:dyDescent="0.25">
      <c r="A21" s="45">
        <v>51</v>
      </c>
      <c r="B21" s="3" t="s">
        <v>4</v>
      </c>
      <c r="C21" s="6">
        <v>16</v>
      </c>
      <c r="D21" s="21">
        <f t="shared" ref="D21:D22" si="25">IF(P21&gt;0,P21,(I21+L21+O21))</f>
        <v>0</v>
      </c>
      <c r="E21" s="10" t="str">
        <f t="shared" ref="E21:E22" si="26">IF(D21*24&gt;10,"F:&gt;10h","")</f>
        <v/>
      </c>
      <c r="F21" s="10"/>
      <c r="G21" s="22"/>
      <c r="H21" s="22"/>
      <c r="I21" s="16">
        <f t="shared" ref="I21:I22" si="27">IF(OR(H21-G21&lt;0,H21*24&gt;23,AND(H21&gt;0,G21=0),AND(G21&lt;&gt;0,G21*24&lt;6)),"Fehler",H21-G21)</f>
        <v>0</v>
      </c>
      <c r="J21" s="22"/>
      <c r="K21" s="22"/>
      <c r="L21" s="16">
        <f t="shared" ref="L21:L22" si="28">IF(OR(K21-J21&lt;0,K21*24&gt;23,AND(K21&gt;0,J21=0),AND(J21&lt;&gt;0,J21*24&lt;6)),"Fehler",K21-J21)</f>
        <v>0</v>
      </c>
      <c r="M21" s="22"/>
      <c r="N21" s="22"/>
      <c r="O21" s="16">
        <f t="shared" ref="O21:O22" si="29">IF(OR(N21-M21&lt;0,N21*24&gt;23,AND(N21&gt;0,M21=0),AND(M21&lt;&gt;0,M21*24&lt;6)),"Fehler",N21-M21)</f>
        <v>0</v>
      </c>
      <c r="P21" s="22"/>
      <c r="R21" s="35"/>
    </row>
    <row r="22" spans="1:18" x14ac:dyDescent="0.25">
      <c r="B22" s="3" t="s">
        <v>5</v>
      </c>
      <c r="C22" s="6">
        <v>17</v>
      </c>
      <c r="D22" s="21">
        <f t="shared" si="25"/>
        <v>0</v>
      </c>
      <c r="E22" s="10" t="str">
        <f t="shared" si="26"/>
        <v/>
      </c>
      <c r="F22" s="10"/>
      <c r="G22" s="22"/>
      <c r="H22" s="22"/>
      <c r="I22" s="16">
        <f t="shared" si="27"/>
        <v>0</v>
      </c>
      <c r="J22" s="22"/>
      <c r="K22" s="22"/>
      <c r="L22" s="16">
        <f t="shared" si="28"/>
        <v>0</v>
      </c>
      <c r="M22" s="22"/>
      <c r="N22" s="22"/>
      <c r="O22" s="16">
        <f t="shared" si="29"/>
        <v>0</v>
      </c>
      <c r="P22" s="22"/>
      <c r="R22" s="35"/>
    </row>
    <row r="23" spans="1:18" x14ac:dyDescent="0.25">
      <c r="B23" s="3" t="s">
        <v>6</v>
      </c>
      <c r="C23" s="6">
        <v>18</v>
      </c>
      <c r="D23" s="21">
        <f t="shared" ref="D23" si="30">IF(P23&gt;0,P23,(I23+L23+O23))</f>
        <v>0</v>
      </c>
      <c r="E23" s="10" t="str">
        <f t="shared" ref="E23" si="31">IF(D23*24&gt;10,"F:&gt;10h","")</f>
        <v/>
      </c>
      <c r="F23" s="10"/>
      <c r="G23" s="22"/>
      <c r="H23" s="22"/>
      <c r="I23" s="16">
        <f t="shared" ref="I23:I26" si="32">IF(OR(H23-G23&lt;0,H23*24&gt;23,AND(H23&gt;0,G23=0),AND(G23&lt;&gt;0,G23*24&lt;6)),"Fehler",H23-G23)</f>
        <v>0</v>
      </c>
      <c r="J23" s="22"/>
      <c r="K23" s="22"/>
      <c r="L23" s="16">
        <f t="shared" ref="L23:L26" si="33">IF(OR(K23-J23&lt;0,K23*24&gt;23,AND(K23&gt;0,J23=0),AND(J23&lt;&gt;0,J23*24&lt;6)),"Fehler",K23-J23)</f>
        <v>0</v>
      </c>
      <c r="M23" s="22"/>
      <c r="N23" s="22"/>
      <c r="O23" s="16">
        <f t="shared" ref="O23:O26" si="34">IF(OR(N23-M23&lt;0,N23*24&gt;23,AND(N23&gt;0,M23=0),AND(M23&lt;&gt;0,M23*24&lt;6)),"Fehler",N23-M23)</f>
        <v>0</v>
      </c>
      <c r="P23" s="22"/>
      <c r="R23" s="35"/>
    </row>
    <row r="24" spans="1:18" x14ac:dyDescent="0.25">
      <c r="B24" s="3" t="s">
        <v>0</v>
      </c>
      <c r="C24" s="6">
        <v>19</v>
      </c>
      <c r="D24" s="21">
        <f t="shared" ref="D24" si="35">IF(P24&gt;0,P24,(I24+L24+O24))</f>
        <v>0</v>
      </c>
      <c r="E24" s="10" t="str">
        <f t="shared" ref="E24" si="36">IF(D24*24&gt;10,"F:&gt;10h","")</f>
        <v/>
      </c>
      <c r="F24" s="10"/>
      <c r="G24" s="22"/>
      <c r="H24" s="22"/>
      <c r="I24" s="16">
        <f t="shared" si="32"/>
        <v>0</v>
      </c>
      <c r="J24" s="22"/>
      <c r="K24" s="22"/>
      <c r="L24" s="16">
        <f t="shared" si="33"/>
        <v>0</v>
      </c>
      <c r="M24" s="22"/>
      <c r="N24" s="22"/>
      <c r="O24" s="16">
        <f t="shared" si="34"/>
        <v>0</v>
      </c>
      <c r="P24" s="22"/>
      <c r="R24" s="35"/>
    </row>
    <row r="25" spans="1:18" x14ac:dyDescent="0.25">
      <c r="B25" s="3" t="s">
        <v>1</v>
      </c>
      <c r="C25" s="6">
        <v>20</v>
      </c>
      <c r="D25" s="21">
        <f t="shared" ref="D25:D26" si="37">IF(P25&gt;0,P25,(I25+L25+O25))</f>
        <v>0</v>
      </c>
      <c r="E25" s="10" t="str">
        <f t="shared" ref="E25:E26" si="38">IF(D25*24&gt;10,"F:&gt;10h","")</f>
        <v/>
      </c>
      <c r="F25" s="10"/>
      <c r="G25" s="22"/>
      <c r="H25" s="22"/>
      <c r="I25" s="16">
        <f t="shared" si="32"/>
        <v>0</v>
      </c>
      <c r="J25" s="22"/>
      <c r="K25" s="22"/>
      <c r="L25" s="16">
        <f t="shared" si="33"/>
        <v>0</v>
      </c>
      <c r="M25" s="22"/>
      <c r="N25" s="22"/>
      <c r="O25" s="16">
        <f t="shared" si="34"/>
        <v>0</v>
      </c>
      <c r="P25" s="22"/>
      <c r="R25" s="35"/>
    </row>
    <row r="26" spans="1:18" x14ac:dyDescent="0.25">
      <c r="B26" s="3" t="s">
        <v>2</v>
      </c>
      <c r="C26" s="6">
        <v>21</v>
      </c>
      <c r="D26" s="21">
        <f t="shared" si="37"/>
        <v>0</v>
      </c>
      <c r="E26" s="10" t="str">
        <f t="shared" si="38"/>
        <v/>
      </c>
      <c r="F26" s="10"/>
      <c r="G26" s="22"/>
      <c r="H26" s="22"/>
      <c r="I26" s="16">
        <f t="shared" si="32"/>
        <v>0</v>
      </c>
      <c r="J26" s="22"/>
      <c r="K26" s="22"/>
      <c r="L26" s="16">
        <f t="shared" si="33"/>
        <v>0</v>
      </c>
      <c r="M26" s="22"/>
      <c r="N26" s="22"/>
      <c r="O26" s="16">
        <f t="shared" si="34"/>
        <v>0</v>
      </c>
      <c r="P26" s="22"/>
      <c r="R26" s="35"/>
    </row>
    <row r="27" spans="1:18" x14ac:dyDescent="0.25">
      <c r="B27" s="1" t="s">
        <v>3</v>
      </c>
      <c r="C27" s="1">
        <v>22</v>
      </c>
      <c r="D27" s="12"/>
      <c r="E27" s="9">
        <f>SUM(D21:D26)*24</f>
        <v>0</v>
      </c>
      <c r="F27" s="9"/>
      <c r="G27" s="19"/>
      <c r="H27" s="19"/>
      <c r="I27" s="17"/>
      <c r="J27" s="19"/>
      <c r="K27" s="19"/>
      <c r="L27" s="17"/>
      <c r="M27" s="19"/>
      <c r="N27" s="19"/>
      <c r="O27" s="17"/>
      <c r="P27" s="17"/>
      <c r="Q27" s="17"/>
      <c r="R27" s="17"/>
    </row>
    <row r="28" spans="1:18" x14ac:dyDescent="0.25">
      <c r="A28" s="45">
        <v>52</v>
      </c>
      <c r="B28" s="3" t="s">
        <v>4</v>
      </c>
      <c r="C28" s="6">
        <v>23</v>
      </c>
      <c r="D28" s="21">
        <f t="shared" ref="D28" si="39">IF(P28&gt;0,P28,(I28+L28+O28))</f>
        <v>0</v>
      </c>
      <c r="E28" s="10" t="str">
        <f t="shared" ref="E28" si="40">IF(D28*24&gt;10,"F:&gt;10h","")</f>
        <v/>
      </c>
      <c r="F28" s="10"/>
      <c r="G28" s="22"/>
      <c r="H28" s="22"/>
      <c r="I28" s="16">
        <f>IF(OR(H28-G28&lt;0,H28*24&gt;23,AND(H28&gt;0,G28=0),AND(G28&lt;&gt;0,G28*24&lt;6)),"Fehler",H28-G28)</f>
        <v>0</v>
      </c>
      <c r="J28" s="22"/>
      <c r="K28" s="22"/>
      <c r="L28" s="16">
        <f>IF(OR(K28-J28&lt;0,K28*24&gt;23,AND(K28&gt;0,J28=0),AND(J28&lt;&gt;0,J28*24&lt;6)),"Fehler",K28-J28)</f>
        <v>0</v>
      </c>
      <c r="M28" s="22"/>
      <c r="N28" s="22"/>
      <c r="O28" s="16">
        <f>IF(OR(N28-M28&lt;0,N28*24&gt;23,AND(N28&gt;0,M28=0),AND(M28&lt;&gt;0,M28*24&lt;6)),"Fehler",N28-M28)</f>
        <v>0</v>
      </c>
      <c r="P28" s="22"/>
      <c r="R28" s="35"/>
    </row>
    <row r="29" spans="1:18" x14ac:dyDescent="0.25">
      <c r="B29" s="3" t="s">
        <v>5</v>
      </c>
      <c r="C29" s="6">
        <v>24</v>
      </c>
      <c r="D29" s="21">
        <f t="shared" ref="D29" si="41">IF(P29&gt;0,P29,(I29+L29+O29))</f>
        <v>0</v>
      </c>
      <c r="E29" s="10" t="str">
        <f t="shared" ref="E29" si="42">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5"/>
    </row>
    <row r="30" spans="1:18" x14ac:dyDescent="0.25">
      <c r="B30" s="1" t="s">
        <v>6</v>
      </c>
      <c r="C30" s="1">
        <v>25</v>
      </c>
      <c r="D30" s="12" t="s">
        <v>7</v>
      </c>
      <c r="E30" s="9"/>
      <c r="F30" s="9"/>
      <c r="G30" s="19"/>
      <c r="H30" s="19"/>
      <c r="I30" s="17"/>
      <c r="J30" s="19"/>
      <c r="K30" s="19"/>
      <c r="L30" s="17"/>
      <c r="M30" s="19"/>
      <c r="N30" s="19"/>
      <c r="O30" s="17"/>
      <c r="P30" s="17"/>
      <c r="Q30" s="17"/>
      <c r="R30" s="17" t="s">
        <v>42</v>
      </c>
    </row>
    <row r="31" spans="1:18" x14ac:dyDescent="0.25">
      <c r="B31" s="1" t="s">
        <v>0</v>
      </c>
      <c r="C31" s="1">
        <v>26</v>
      </c>
      <c r="D31" s="12" t="s">
        <v>7</v>
      </c>
      <c r="E31" s="9"/>
      <c r="F31" s="9"/>
      <c r="G31" s="19"/>
      <c r="H31" s="19"/>
      <c r="I31" s="17"/>
      <c r="J31" s="19"/>
      <c r="K31" s="19"/>
      <c r="L31" s="17"/>
      <c r="M31" s="19"/>
      <c r="N31" s="19"/>
      <c r="O31" s="17"/>
      <c r="P31" s="17"/>
      <c r="Q31" s="17"/>
      <c r="R31" s="17" t="s">
        <v>43</v>
      </c>
    </row>
    <row r="32" spans="1:18" x14ac:dyDescent="0.25">
      <c r="B32" s="3" t="s">
        <v>1</v>
      </c>
      <c r="C32" s="6">
        <v>27</v>
      </c>
      <c r="D32" s="21">
        <f t="shared" ref="D32:D33" si="43">IF(P32&gt;0,P32,(I32+L32+O32))</f>
        <v>0</v>
      </c>
      <c r="E32" s="10" t="str">
        <f t="shared" ref="E32:E33" si="44">IF(D32*24&gt;10,"F:&gt;10h","")</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5"/>
    </row>
    <row r="33" spans="2:18" x14ac:dyDescent="0.25">
      <c r="B33" s="3" t="s">
        <v>2</v>
      </c>
      <c r="C33" s="6">
        <v>28</v>
      </c>
      <c r="D33" s="21">
        <f t="shared" si="43"/>
        <v>0</v>
      </c>
      <c r="E33" s="10" t="str">
        <f t="shared" si="44"/>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2:18" x14ac:dyDescent="0.25">
      <c r="B34" s="1" t="s">
        <v>3</v>
      </c>
      <c r="C34" s="1">
        <v>29</v>
      </c>
      <c r="D34" s="2"/>
      <c r="E34" s="9">
        <f t="shared" ref="E34" si="45">SUM(D30:D33)*24</f>
        <v>0</v>
      </c>
      <c r="F34" s="9"/>
      <c r="G34" s="19"/>
      <c r="H34" s="19"/>
      <c r="I34" s="17"/>
      <c r="J34" s="19"/>
      <c r="K34" s="19"/>
      <c r="L34" s="17"/>
      <c r="M34" s="19"/>
      <c r="N34" s="19"/>
      <c r="O34" s="17"/>
      <c r="P34" s="17"/>
      <c r="Q34" s="17"/>
      <c r="R34" s="17"/>
    </row>
    <row r="35" spans="2:18" x14ac:dyDescent="0.25">
      <c r="B35" s="3" t="s">
        <v>4</v>
      </c>
      <c r="C35" s="6">
        <v>30</v>
      </c>
      <c r="D35" s="21">
        <f t="shared" ref="D35:D36" si="46">IF(P35&gt;0,P35,(I35+L35+O35))</f>
        <v>0</v>
      </c>
      <c r="E35" s="10" t="str">
        <f t="shared" ref="E35:E36" si="47">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5"/>
    </row>
    <row r="36" spans="2:18" x14ac:dyDescent="0.25">
      <c r="B36" s="3" t="s">
        <v>5</v>
      </c>
      <c r="C36" s="6">
        <v>31</v>
      </c>
      <c r="D36" s="21">
        <f t="shared" si="46"/>
        <v>0</v>
      </c>
      <c r="E36" s="10" t="str">
        <f t="shared" si="47"/>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5"/>
    </row>
  </sheetData>
  <sheetProtection algorithmName="SHA-512" hashValue="9yhiYSo890WJ+lVUifFJ2fhEtJNKYul5fwLvuB5t92BP1Zq46it6R8aMxMPFMzVb8b8Phy5O9ZrZa+o6hNSEbQ==" saltValue="5dnmez1rCOv8NUn9kXfg3g==" spinCount="100000" sheet="1" objects="1" scenarios="1" selectLockedCells="1"/>
  <conditionalFormatting sqref="F4:F5">
    <cfRule type="cellIs" dxfId="123" priority="605" operator="equal">
      <formula>0</formula>
    </cfRule>
    <cfRule type="cellIs" dxfId="122" priority="606" operator="greaterThan">
      <formula>0</formula>
    </cfRule>
    <cfRule type="cellIs" dxfId="121" priority="607" operator="lessThan">
      <formula>0</formula>
    </cfRule>
  </conditionalFormatting>
  <conditionalFormatting sqref="E25:F25">
    <cfRule type="containsText" dxfId="120" priority="562" operator="containsText" text="F:&gt;10h">
      <formula>NOT(ISERROR(SEARCH("F:&gt;10h",E25)))</formula>
    </cfRule>
  </conditionalFormatting>
  <conditionalFormatting sqref="E11:F11">
    <cfRule type="containsText" dxfId="119" priority="483" operator="containsText" text="F:&gt;10h">
      <formula>NOT(ISERROR(SEARCH("F:&gt;10h",E11)))</formula>
    </cfRule>
  </conditionalFormatting>
  <conditionalFormatting sqref="D25 D11">
    <cfRule type="cellIs" dxfId="118" priority="468" operator="greaterThan">
      <formula>0.416666666666667</formula>
    </cfRule>
    <cfRule type="cellIs" dxfId="117" priority="469" operator="greaterThan">
      <formula>0.333333333333333</formula>
    </cfRule>
  </conditionalFormatting>
  <conditionalFormatting sqref="D25 D11">
    <cfRule type="cellIs" dxfId="116" priority="467" operator="equal">
      <formula>0</formula>
    </cfRule>
  </conditionalFormatting>
  <conditionalFormatting sqref="E32:F32">
    <cfRule type="containsText" dxfId="115" priority="421" operator="containsText" text="F:&gt;10h">
      <formula>NOT(ISERROR(SEARCH("F:&gt;10h",E32)))</formula>
    </cfRule>
  </conditionalFormatting>
  <conditionalFormatting sqref="D32">
    <cfRule type="cellIs" dxfId="114" priority="410" operator="greaterThan">
      <formula>0.416666666666667</formula>
    </cfRule>
    <cfRule type="cellIs" dxfId="113" priority="411" operator="greaterThan">
      <formula>0.333333333333333</formula>
    </cfRule>
  </conditionalFormatting>
  <conditionalFormatting sqref="D32">
    <cfRule type="cellIs" dxfId="112" priority="409" operator="equal">
      <formula>0</formula>
    </cfRule>
  </conditionalFormatting>
  <conditionalFormatting sqref="E3">
    <cfRule type="cellIs" dxfId="111" priority="355" operator="equal">
      <formula>0</formula>
    </cfRule>
    <cfRule type="cellIs" dxfId="110" priority="356" operator="greaterThan">
      <formula>0</formula>
    </cfRule>
    <cfRule type="cellIs" dxfId="109" priority="357" operator="lessThan">
      <formula>0</formula>
    </cfRule>
  </conditionalFormatting>
  <conditionalFormatting sqref="R2">
    <cfRule type="cellIs" dxfId="108" priority="353" operator="notEqual">
      <formula>""""""</formula>
    </cfRule>
  </conditionalFormatting>
  <conditionalFormatting sqref="I11 L11 O11 I25 L25 O25 O32 L32 I32">
    <cfRule type="cellIs" dxfId="107" priority="191" operator="greaterThan">
      <formula>0</formula>
    </cfRule>
    <cfRule type="cellIs" dxfId="106" priority="192" operator="equal">
      <formula>0</formula>
    </cfRule>
  </conditionalFormatting>
  <conditionalFormatting sqref="I11 L11 O11 I25 L25 O25 O32 L32 I32">
    <cfRule type="cellIs" dxfId="105" priority="190" operator="equal">
      <formula>"Fehler"</formula>
    </cfRule>
  </conditionalFormatting>
  <conditionalFormatting sqref="E2">
    <cfRule type="cellIs" dxfId="104" priority="135" operator="equal">
      <formula>0</formula>
    </cfRule>
  </conditionalFormatting>
  <conditionalFormatting sqref="E12:F12">
    <cfRule type="containsText" dxfId="103" priority="131" operator="containsText" text="F:&gt;10h">
      <formula>NOT(ISERROR(SEARCH("F:&gt;10h",E12)))</formula>
    </cfRule>
  </conditionalFormatting>
  <conditionalFormatting sqref="D12">
    <cfRule type="cellIs" dxfId="102" priority="129" operator="greaterThan">
      <formula>0.416666666666667</formula>
    </cfRule>
    <cfRule type="cellIs" dxfId="101" priority="130" operator="greaterThan">
      <formula>0.333333333333333</formula>
    </cfRule>
  </conditionalFormatting>
  <conditionalFormatting sqref="D12">
    <cfRule type="cellIs" dxfId="100" priority="128" operator="equal">
      <formula>0</formula>
    </cfRule>
  </conditionalFormatting>
  <conditionalFormatting sqref="O12 L12 I12">
    <cfRule type="cellIs" dxfId="99" priority="126" operator="greaterThan">
      <formula>0</formula>
    </cfRule>
    <cfRule type="cellIs" dxfId="98" priority="127" operator="equal">
      <formula>0</formula>
    </cfRule>
  </conditionalFormatting>
  <conditionalFormatting sqref="O12 L12 I12">
    <cfRule type="cellIs" dxfId="97" priority="125" operator="equal">
      <formula>"Fehler"</formula>
    </cfRule>
  </conditionalFormatting>
  <conditionalFormatting sqref="E19:F19">
    <cfRule type="containsText" dxfId="96" priority="121" operator="containsText" text="F:&gt;10h">
      <formula>NOT(ISERROR(SEARCH("F:&gt;10h",E19)))</formula>
    </cfRule>
  </conditionalFormatting>
  <conditionalFormatting sqref="D19">
    <cfRule type="cellIs" dxfId="95" priority="119" operator="greaterThan">
      <formula>0.416666666666667</formula>
    </cfRule>
    <cfRule type="cellIs" dxfId="94" priority="120" operator="greaterThan">
      <formula>0.333333333333333</formula>
    </cfRule>
  </conditionalFormatting>
  <conditionalFormatting sqref="D19">
    <cfRule type="cellIs" dxfId="93" priority="118" operator="equal">
      <formula>0</formula>
    </cfRule>
  </conditionalFormatting>
  <conditionalFormatting sqref="O19 L19 I19">
    <cfRule type="cellIs" dxfId="92" priority="116" operator="greaterThan">
      <formula>0</formula>
    </cfRule>
    <cfRule type="cellIs" dxfId="91" priority="117" operator="equal">
      <formula>0</formula>
    </cfRule>
  </conditionalFormatting>
  <conditionalFormatting sqref="O19 L19 I19">
    <cfRule type="cellIs" dxfId="90" priority="115" operator="equal">
      <formula>"Fehler"</formula>
    </cfRule>
  </conditionalFormatting>
  <conditionalFormatting sqref="E26:F26">
    <cfRule type="containsText" dxfId="89" priority="111" operator="containsText" text="F:&gt;10h">
      <formula>NOT(ISERROR(SEARCH("F:&gt;10h",E26)))</formula>
    </cfRule>
  </conditionalFormatting>
  <conditionalFormatting sqref="D26">
    <cfRule type="cellIs" dxfId="88" priority="109" operator="greaterThan">
      <formula>0.416666666666667</formula>
    </cfRule>
    <cfRule type="cellIs" dxfId="87" priority="110" operator="greaterThan">
      <formula>0.333333333333333</formula>
    </cfRule>
  </conditionalFormatting>
  <conditionalFormatting sqref="D26">
    <cfRule type="cellIs" dxfId="86" priority="108" operator="equal">
      <formula>0</formula>
    </cfRule>
  </conditionalFormatting>
  <conditionalFormatting sqref="O26 L26 I26">
    <cfRule type="cellIs" dxfId="85" priority="106" operator="greaterThan">
      <formula>0</formula>
    </cfRule>
    <cfRule type="cellIs" dxfId="84" priority="107" operator="equal">
      <formula>0</formula>
    </cfRule>
  </conditionalFormatting>
  <conditionalFormatting sqref="O26 L26 I26">
    <cfRule type="cellIs" dxfId="83" priority="105" operator="equal">
      <formula>"Fehler"</formula>
    </cfRule>
  </conditionalFormatting>
  <conditionalFormatting sqref="E33:F33">
    <cfRule type="containsText" dxfId="82" priority="101" operator="containsText" text="F:&gt;10h">
      <formula>NOT(ISERROR(SEARCH("F:&gt;10h",E33)))</formula>
    </cfRule>
  </conditionalFormatting>
  <conditionalFormatting sqref="D33">
    <cfRule type="cellIs" dxfId="81" priority="99" operator="greaterThan">
      <formula>0.416666666666667</formula>
    </cfRule>
    <cfRule type="cellIs" dxfId="80" priority="100" operator="greaterThan">
      <formula>0.333333333333333</formula>
    </cfRule>
  </conditionalFormatting>
  <conditionalFormatting sqref="D33">
    <cfRule type="cellIs" dxfId="79" priority="98" operator="equal">
      <formula>0</formula>
    </cfRule>
  </conditionalFormatting>
  <conditionalFormatting sqref="O33 L33 I33">
    <cfRule type="cellIs" dxfId="78" priority="96" operator="greaterThan">
      <formula>0</formula>
    </cfRule>
    <cfRule type="cellIs" dxfId="77" priority="97" operator="equal">
      <formula>0</formula>
    </cfRule>
  </conditionalFormatting>
  <conditionalFormatting sqref="O33 L33 I33">
    <cfRule type="cellIs" dxfId="76" priority="95" operator="equal">
      <formula>"Fehler"</formula>
    </cfRule>
  </conditionalFormatting>
  <conditionalFormatting sqref="E7:F10">
    <cfRule type="containsText" dxfId="75" priority="81" operator="containsText" text="F:&gt;10h">
      <formula>NOT(ISERROR(SEARCH("F:&gt;10h",E7)))</formula>
    </cfRule>
  </conditionalFormatting>
  <conditionalFormatting sqref="D7:D10">
    <cfRule type="cellIs" dxfId="74" priority="79" operator="greaterThan">
      <formula>0.416666666666667</formula>
    </cfRule>
    <cfRule type="cellIs" dxfId="73" priority="80" operator="greaterThan">
      <formula>0.333333333333333</formula>
    </cfRule>
  </conditionalFormatting>
  <conditionalFormatting sqref="D7:D10">
    <cfRule type="cellIs" dxfId="72" priority="78" operator="equal">
      <formula>0</formula>
    </cfRule>
  </conditionalFormatting>
  <conditionalFormatting sqref="O7:O10 L7:L10 I7:I10">
    <cfRule type="cellIs" dxfId="71" priority="76" operator="greaterThan">
      <formula>0</formula>
    </cfRule>
    <cfRule type="cellIs" dxfId="70" priority="77" operator="equal">
      <formula>0</formula>
    </cfRule>
  </conditionalFormatting>
  <conditionalFormatting sqref="O7:O10 L7:L10 I7:I10">
    <cfRule type="cellIs" dxfId="69" priority="75" operator="equal">
      <formula>"Fehler"</formula>
    </cfRule>
  </conditionalFormatting>
  <conditionalFormatting sqref="E18:F18">
    <cfRule type="containsText" dxfId="68" priority="71" operator="containsText" text="F:&gt;10h">
      <formula>NOT(ISERROR(SEARCH("F:&gt;10h",E18)))</formula>
    </cfRule>
  </conditionalFormatting>
  <conditionalFormatting sqref="D18">
    <cfRule type="cellIs" dxfId="67" priority="69" operator="greaterThan">
      <formula>0.416666666666667</formula>
    </cfRule>
    <cfRule type="cellIs" dxfId="66" priority="70" operator="greaterThan">
      <formula>0.333333333333333</formula>
    </cfRule>
  </conditionalFormatting>
  <conditionalFormatting sqref="D18">
    <cfRule type="cellIs" dxfId="65" priority="68" operator="equal">
      <formula>0</formula>
    </cfRule>
  </conditionalFormatting>
  <conditionalFormatting sqref="O18 L18 I18">
    <cfRule type="cellIs" dxfId="64" priority="66" operator="greaterThan">
      <formula>0</formula>
    </cfRule>
    <cfRule type="cellIs" dxfId="63" priority="67" operator="equal">
      <formula>0</formula>
    </cfRule>
  </conditionalFormatting>
  <conditionalFormatting sqref="O18 L18 I18">
    <cfRule type="cellIs" dxfId="62" priority="65" operator="equal">
      <formula>"Fehler"</formula>
    </cfRule>
  </conditionalFormatting>
  <conditionalFormatting sqref="E14:F17">
    <cfRule type="containsText" dxfId="61" priority="64" operator="containsText" text="F:&gt;10h">
      <formula>NOT(ISERROR(SEARCH("F:&gt;10h",E14)))</formula>
    </cfRule>
  </conditionalFormatting>
  <conditionalFormatting sqref="D14:D17">
    <cfRule type="cellIs" dxfId="60" priority="62" operator="greaterThan">
      <formula>0.416666666666667</formula>
    </cfRule>
    <cfRule type="cellIs" dxfId="59" priority="63" operator="greaterThan">
      <formula>0.333333333333333</formula>
    </cfRule>
  </conditionalFormatting>
  <conditionalFormatting sqref="D14:D17">
    <cfRule type="cellIs" dxfId="58" priority="61" operator="equal">
      <formula>0</formula>
    </cfRule>
  </conditionalFormatting>
  <conditionalFormatting sqref="O14:O17 L14:L17 I14:I17">
    <cfRule type="cellIs" dxfId="57" priority="59" operator="greaterThan">
      <formula>0</formula>
    </cfRule>
    <cfRule type="cellIs" dxfId="56" priority="60" operator="equal">
      <formula>0</formula>
    </cfRule>
  </conditionalFormatting>
  <conditionalFormatting sqref="O14:O17 L14:L17 I14:I17">
    <cfRule type="cellIs" dxfId="55" priority="58" operator="equal">
      <formula>"Fehler"</formula>
    </cfRule>
  </conditionalFormatting>
  <conditionalFormatting sqref="E21:F24">
    <cfRule type="containsText" dxfId="54" priority="54" operator="containsText" text="F:&gt;10h">
      <formula>NOT(ISERROR(SEARCH("F:&gt;10h",E21)))</formula>
    </cfRule>
  </conditionalFormatting>
  <conditionalFormatting sqref="D21:D24">
    <cfRule type="cellIs" dxfId="53" priority="52" operator="greaterThan">
      <formula>0.416666666666667</formula>
    </cfRule>
    <cfRule type="cellIs" dxfId="52" priority="53" operator="greaterThan">
      <formula>0.333333333333333</formula>
    </cfRule>
  </conditionalFormatting>
  <conditionalFormatting sqref="D21:D24">
    <cfRule type="cellIs" dxfId="51" priority="51" operator="equal">
      <formula>0</formula>
    </cfRule>
  </conditionalFormatting>
  <conditionalFormatting sqref="O21:O24 L21:L24 I21:I24">
    <cfRule type="cellIs" dxfId="50" priority="49" operator="greaterThan">
      <formula>0</formula>
    </cfRule>
    <cfRule type="cellIs" dxfId="49" priority="50" operator="equal">
      <formula>0</formula>
    </cfRule>
  </conditionalFormatting>
  <conditionalFormatting sqref="O21:O24 L21:L24 I21:I24">
    <cfRule type="cellIs" dxfId="48" priority="48" operator="equal">
      <formula>"Fehler"</formula>
    </cfRule>
  </conditionalFormatting>
  <conditionalFormatting sqref="E35:F35">
    <cfRule type="containsText" dxfId="47" priority="31" operator="containsText" text="F:&gt;10h">
      <formula>NOT(ISERROR(SEARCH("F:&gt;10h",E35)))</formula>
    </cfRule>
  </conditionalFormatting>
  <conditionalFormatting sqref="D35">
    <cfRule type="cellIs" dxfId="46" priority="29" operator="greaterThan">
      <formula>0.416666666666667</formula>
    </cfRule>
    <cfRule type="cellIs" dxfId="45" priority="30" operator="greaterThan">
      <formula>0.333333333333333</formula>
    </cfRule>
  </conditionalFormatting>
  <conditionalFormatting sqref="D35">
    <cfRule type="cellIs" dxfId="44" priority="28" operator="equal">
      <formula>0</formula>
    </cfRule>
  </conditionalFormatting>
  <conditionalFormatting sqref="O35 L35 I35">
    <cfRule type="cellIs" dxfId="43" priority="26" operator="greaterThan">
      <formula>0</formula>
    </cfRule>
    <cfRule type="cellIs" dxfId="42" priority="27" operator="equal">
      <formula>0</formula>
    </cfRule>
  </conditionalFormatting>
  <conditionalFormatting sqref="O35 L35 I35">
    <cfRule type="cellIs" dxfId="41" priority="25" operator="equal">
      <formula>"Fehler"</formula>
    </cfRule>
  </conditionalFormatting>
  <conditionalFormatting sqref="E36:F36">
    <cfRule type="containsText" dxfId="40" priority="24" operator="containsText" text="F:&gt;10h">
      <formula>NOT(ISERROR(SEARCH("F:&gt;10h",E36)))</formula>
    </cfRule>
  </conditionalFormatting>
  <conditionalFormatting sqref="D36">
    <cfRule type="cellIs" dxfId="39" priority="22" operator="greaterThan">
      <formula>0.416666666666667</formula>
    </cfRule>
    <cfRule type="cellIs" dxfId="38" priority="23" operator="greaterThan">
      <formula>0.333333333333333</formula>
    </cfRule>
  </conditionalFormatting>
  <conditionalFormatting sqref="D36">
    <cfRule type="cellIs" dxfId="37" priority="21" operator="equal">
      <formula>0</formula>
    </cfRule>
  </conditionalFormatting>
  <conditionalFormatting sqref="O36 L36 I36">
    <cfRule type="cellIs" dxfId="36" priority="19" operator="greaterThan">
      <formula>0</formula>
    </cfRule>
    <cfRule type="cellIs" dxfId="35" priority="20" operator="equal">
      <formula>0</formula>
    </cfRule>
  </conditionalFormatting>
  <conditionalFormatting sqref="O36 L36 I36">
    <cfRule type="cellIs" dxfId="34" priority="18" operator="equal">
      <formula>"Fehler"</formula>
    </cfRule>
  </conditionalFormatting>
  <conditionalFormatting sqref="E29:F29">
    <cfRule type="containsText" dxfId="33" priority="14" operator="containsText" text="F:&gt;10h">
      <formula>NOT(ISERROR(SEARCH("F:&gt;10h",E29)))</formula>
    </cfRule>
  </conditionalFormatting>
  <conditionalFormatting sqref="D29">
    <cfRule type="cellIs" dxfId="32" priority="12" operator="greaterThan">
      <formula>0.416666666666667</formula>
    </cfRule>
    <cfRule type="cellIs" dxfId="31" priority="13" operator="greaterThan">
      <formula>0.333333333333333</formula>
    </cfRule>
  </conditionalFormatting>
  <conditionalFormatting sqref="D29">
    <cfRule type="cellIs" dxfId="30" priority="11" operator="equal">
      <formula>0</formula>
    </cfRule>
  </conditionalFormatting>
  <conditionalFormatting sqref="O29 L29 I29">
    <cfRule type="cellIs" dxfId="29" priority="9" operator="greaterThan">
      <formula>0</formula>
    </cfRule>
    <cfRule type="cellIs" dxfId="28" priority="10" operator="equal">
      <formula>0</formula>
    </cfRule>
  </conditionalFormatting>
  <conditionalFormatting sqref="O29 L29 I29">
    <cfRule type="cellIs" dxfId="27" priority="8" operator="equal">
      <formula>"Fehler"</formula>
    </cfRule>
  </conditionalFormatting>
  <conditionalFormatting sqref="E28:F28">
    <cfRule type="containsText" dxfId="26" priority="7" operator="containsText" text="F:&gt;10h">
      <formula>NOT(ISERROR(SEARCH("F:&gt;10h",E28)))</formula>
    </cfRule>
  </conditionalFormatting>
  <conditionalFormatting sqref="D28">
    <cfRule type="cellIs" dxfId="25" priority="5" operator="greaterThan">
      <formula>0.416666666666667</formula>
    </cfRule>
    <cfRule type="cellIs" dxfId="24" priority="6" operator="greaterThan">
      <formula>0.333333333333333</formula>
    </cfRule>
  </conditionalFormatting>
  <conditionalFormatting sqref="D28">
    <cfRule type="cellIs" dxfId="23" priority="4" operator="equal">
      <formula>0</formula>
    </cfRule>
  </conditionalFormatting>
  <conditionalFormatting sqref="O28 L28 I28">
    <cfRule type="cellIs" dxfId="22" priority="2" operator="greaterThan">
      <formula>0</formula>
    </cfRule>
    <cfRule type="cellIs" dxfId="21" priority="3" operator="equal">
      <formula>0</formula>
    </cfRule>
  </conditionalFormatting>
  <conditionalFormatting sqref="O28 L28 I28">
    <cfRule type="cellIs" dxfId="20" priority="1" operator="equal">
      <formula>"Fehler"</formula>
    </cfRule>
  </conditionalFormatting>
  <pageMargins left="0.7" right="0.7" top="0.78740157499999996" bottom="0.78740157499999996" header="0.3" footer="0.3"/>
  <pageSetup paperSize="9"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cellIs" priority="604" operator="equal" id="{B8E7BF8E-2BDD-4F8A-801C-C59941188ECE}">
            <xm:f>-(4.6*Stundennachweis!D11)</xm:f>
            <x14:dxf>
              <font>
                <color theme="0"/>
              </font>
            </x14:dxf>
          </x14:cfRule>
          <xm:sqref>F4:F5</xm:sqref>
        </x14:conditionalFormatting>
        <x14:conditionalFormatting xmlns:xm="http://schemas.microsoft.com/office/excel/2006/main">
          <x14:cfRule type="cellIs" priority="354" operator="equal" id="{8A2A78DC-CECE-48CA-892E-04A0A08846E7}">
            <xm:f>-B4*Stundennachweis!C10</xm:f>
            <x14:dxf>
              <font>
                <color theme="0"/>
              </font>
            </x14:dxf>
          </x14:cfRule>
          <xm:sqref>E3</xm:sqref>
        </x14:conditionalFormatting>
        <x14:conditionalFormatting xmlns:xm="http://schemas.microsoft.com/office/excel/2006/main">
          <x14:cfRule type="cellIs" priority="334" operator="equal" id="{B619C732-FE0D-4ED7-8B0E-AD09854AAEF4}">
            <xm:f>Stundennachweis!$C$10</xm:f>
            <x14:dxf>
              <font>
                <b/>
                <i val="0"/>
                <color rgb="FF00B050"/>
              </font>
            </x14:dxf>
          </x14:cfRule>
          <x14:cfRule type="cellIs" priority="335" operator="lessThan" id="{831DD7C8-C088-4184-A1CD-E733B5F9B4A3}">
            <xm:f>Stundennachweis!$C$10</xm:f>
            <x14:dxf>
              <font>
                <b val="0"/>
                <i/>
                <color rgb="FFFF0000"/>
              </font>
            </x14:dxf>
          </x14:cfRule>
          <x14:cfRule type="cellIs" priority="336" operator="greaterThan" id="{3988A8A4-3DAD-4ADA-A35C-346261758C3E}">
            <xm:f>Stundennachweis!$C$10</xm:f>
            <x14:dxf>
              <font>
                <b/>
                <i/>
                <color rgb="FF00B050"/>
              </font>
            </x14:dxf>
          </x14:cfRule>
          <xm:sqref>E27:F27</xm:sqref>
        </x14:conditionalFormatting>
        <x14:conditionalFormatting xmlns:xm="http://schemas.microsoft.com/office/excel/2006/main">
          <x14:cfRule type="cellIs" priority="82" operator="equal" id="{2DF5417D-0619-4A02-9546-5BC55FC8CC01}">
            <xm:f>Stundennachweis!$C$10</xm:f>
            <x14:dxf>
              <font>
                <b/>
                <i val="0"/>
                <color rgb="FF00B050"/>
              </font>
            </x14:dxf>
          </x14:cfRule>
          <x14:cfRule type="cellIs" priority="83" operator="lessThan" id="{C26F2ABA-86B6-401A-BF1C-2D96EF435625}">
            <xm:f>Stundennachweis!$C$10</xm:f>
            <x14:dxf>
              <font>
                <b val="0"/>
                <i/>
                <color rgb="FFFF0000"/>
              </font>
            </x14:dxf>
          </x14:cfRule>
          <x14:cfRule type="cellIs" priority="84" operator="greaterThan" id="{44798D5C-323F-40CA-BBED-3978CE7F87A5}">
            <xm:f>Stundennachweis!$C$10</xm:f>
            <x14:dxf>
              <font>
                <b/>
                <i/>
                <color rgb="FF00B050"/>
              </font>
            </x14:dxf>
          </x14:cfRule>
          <xm:sqref>E6:F6</xm:sqref>
        </x14:conditionalFormatting>
        <x14:conditionalFormatting xmlns:xm="http://schemas.microsoft.com/office/excel/2006/main">
          <x14:cfRule type="cellIs" priority="72" operator="equal" id="{B3A1774E-6823-4AA3-AEEA-BA25B842A790}">
            <xm:f>Stundennachweis!$C$10</xm:f>
            <x14:dxf>
              <font>
                <b/>
                <i val="0"/>
                <color rgb="FF00B050"/>
              </font>
            </x14:dxf>
          </x14:cfRule>
          <x14:cfRule type="cellIs" priority="73" operator="lessThan" id="{6C20163C-A8CB-4DCE-822D-9703EFC3CAEF}">
            <xm:f>Stundennachweis!$C$10</xm:f>
            <x14:dxf>
              <font>
                <b val="0"/>
                <i/>
                <color rgb="FFFF0000"/>
              </font>
            </x14:dxf>
          </x14:cfRule>
          <x14:cfRule type="cellIs" priority="74" operator="greaterThan" id="{B91FD6AF-4738-4465-8A28-0F13115C7C58}">
            <xm:f>Stundennachweis!$C$10</xm:f>
            <x14:dxf>
              <font>
                <b/>
                <i/>
                <color rgb="FF00B050"/>
              </font>
            </x14:dxf>
          </x14:cfRule>
          <xm:sqref>E13:F13</xm:sqref>
        </x14:conditionalFormatting>
        <x14:conditionalFormatting xmlns:xm="http://schemas.microsoft.com/office/excel/2006/main">
          <x14:cfRule type="cellIs" priority="55" operator="equal" id="{E5068613-3FFF-4D20-AD3F-CD96B7C8C7EB}">
            <xm:f>Stundennachweis!$C$10</xm:f>
            <x14:dxf>
              <font>
                <b/>
                <i val="0"/>
                <color rgb="FF00B050"/>
              </font>
            </x14:dxf>
          </x14:cfRule>
          <x14:cfRule type="cellIs" priority="56" operator="lessThan" id="{8CB1979F-C46A-4D1E-85EB-FE7B11117970}">
            <xm:f>Stundennachweis!$C$10</xm:f>
            <x14:dxf>
              <font>
                <b val="0"/>
                <i/>
                <color rgb="FFFF0000"/>
              </font>
            </x14:dxf>
          </x14:cfRule>
          <x14:cfRule type="cellIs" priority="57" operator="greaterThan" id="{4966090D-3CDA-40FE-986A-F39314C241F0}">
            <xm:f>Stundennachweis!$C$10</xm:f>
            <x14:dxf>
              <font>
                <b/>
                <i/>
                <color rgb="FF00B050"/>
              </font>
            </x14:dxf>
          </x14:cfRule>
          <xm:sqref>E20:F20</xm:sqref>
        </x14:conditionalFormatting>
        <x14:conditionalFormatting xmlns:xm="http://schemas.microsoft.com/office/excel/2006/main">
          <x14:cfRule type="cellIs" priority="35" operator="equal" id="{3FE7C727-D2C3-4B8F-8D2B-526181EC567B}">
            <xm:f>Stundennachweis!$C$10</xm:f>
            <x14:dxf>
              <font>
                <b/>
                <i val="0"/>
                <color rgb="FF00B050"/>
              </font>
            </x14:dxf>
          </x14:cfRule>
          <x14:cfRule type="cellIs" priority="36" operator="lessThan" id="{B9A37AC7-7F3A-4CBB-81FF-EBAD8CCE96BB}">
            <xm:f>Stundennachweis!$C$10</xm:f>
            <x14:dxf>
              <font>
                <b val="0"/>
                <i/>
                <color rgb="FFFF0000"/>
              </font>
            </x14:dxf>
          </x14:cfRule>
          <x14:cfRule type="cellIs" priority="37" operator="greaterThan" id="{A77FBBF6-BCCB-4B4B-9ECB-6C7B81E93238}">
            <xm:f>Stundennachweis!$C$10</xm:f>
            <x14:dxf>
              <font>
                <b/>
                <i/>
                <color rgb="FF00B050"/>
              </font>
            </x14:dxf>
          </x14:cfRule>
          <xm:sqref>E34:F34</xm:sqref>
        </x14:conditionalFormatting>
        <x14:conditionalFormatting xmlns:xm="http://schemas.microsoft.com/office/excel/2006/main">
          <x14:cfRule type="cellIs" priority="15" operator="equal" id="{9BD93BF5-E148-4428-828F-D99FD9FB3A0E}">
            <xm:f>Stundennachweis!$C$10</xm:f>
            <x14:dxf>
              <font>
                <b/>
                <i val="0"/>
                <color rgb="FF00B050"/>
              </font>
            </x14:dxf>
          </x14:cfRule>
          <x14:cfRule type="cellIs" priority="16" operator="lessThan" id="{98BBA10D-30A1-4319-B3F5-C36E2659AE1F}">
            <xm:f>Stundennachweis!$C$10</xm:f>
            <x14:dxf>
              <font>
                <b val="0"/>
                <i/>
                <color rgb="FFFF0000"/>
              </font>
            </x14:dxf>
          </x14:cfRule>
          <x14:cfRule type="cellIs" priority="17" operator="greaterThan" id="{8FB46F80-05A6-4EAA-B5DD-E6028EE4DB50}">
            <xm:f>Stundennachweis!$C$10</xm:f>
            <x14:dxf>
              <font>
                <b/>
                <i/>
                <color rgb="FF00B050"/>
              </font>
            </x14:dxf>
          </x14:cfRule>
          <xm:sqref>E30:F31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R36"/>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4" width="7.85546875" style="4" bestFit="1" customWidth="1"/>
    <col min="5"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v1.3</v>
      </c>
    </row>
    <row r="2" spans="1:18" s="8" customFormat="1" x14ac:dyDescent="0.25">
      <c r="A2" s="46"/>
      <c r="B2" s="7" t="s">
        <v>8</v>
      </c>
      <c r="D2" s="33" t="str">
        <f>IF(E3&gt;(B4*Stundennachweis!C10/2),"&gt;150%!"," ")</f>
        <v xml:space="preserve"> </v>
      </c>
      <c r="E2" s="11">
        <f>E12+E19+E26+E33+(D34*24)+(D35*24)+(D36*24)+P2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c r="P3" s="34"/>
    </row>
    <row r="4" spans="1:18" x14ac:dyDescent="0.25">
      <c r="B4" s="43">
        <v>4.5999999999999996</v>
      </c>
      <c r="F4" s="13"/>
      <c r="G4" s="18" t="s">
        <v>9</v>
      </c>
      <c r="H4" s="18" t="s">
        <v>10</v>
      </c>
      <c r="I4" s="14"/>
      <c r="J4" s="18" t="s">
        <v>9</v>
      </c>
      <c r="K4" s="18" t="s">
        <v>10</v>
      </c>
      <c r="L4" s="14"/>
      <c r="M4" s="18" t="s">
        <v>9</v>
      </c>
      <c r="N4" s="18" t="s">
        <v>10</v>
      </c>
      <c r="O4" s="20"/>
      <c r="P4" s="8" t="s">
        <v>32</v>
      </c>
      <c r="R4" s="36" t="s">
        <v>34</v>
      </c>
    </row>
    <row r="5" spans="1:18" x14ac:dyDescent="0.25">
      <c r="F5" s="13"/>
      <c r="G5" s="18"/>
      <c r="H5" s="18"/>
      <c r="I5" s="14"/>
      <c r="J5" s="18"/>
      <c r="K5" s="18"/>
      <c r="L5" s="14"/>
      <c r="M5" s="18"/>
      <c r="N5" s="18"/>
      <c r="O5" s="20"/>
    </row>
    <row r="6" spans="1:18" x14ac:dyDescent="0.25">
      <c r="A6" s="45">
        <v>1</v>
      </c>
      <c r="B6" s="1" t="s">
        <v>4</v>
      </c>
      <c r="C6" s="2">
        <v>1</v>
      </c>
      <c r="D6" s="56" t="s">
        <v>7</v>
      </c>
      <c r="E6" s="9"/>
      <c r="F6" s="9"/>
      <c r="G6" s="19"/>
      <c r="H6" s="19"/>
      <c r="I6" s="17"/>
      <c r="J6" s="19"/>
      <c r="K6" s="19"/>
      <c r="L6" s="17"/>
      <c r="M6" s="19"/>
      <c r="N6" s="19"/>
      <c r="O6" s="17"/>
      <c r="P6" s="17"/>
      <c r="Q6" s="17"/>
      <c r="R6" s="17" t="s">
        <v>49</v>
      </c>
    </row>
    <row r="7" spans="1:18" x14ac:dyDescent="0.25">
      <c r="B7" s="5" t="s">
        <v>5</v>
      </c>
      <c r="C7" s="4">
        <v>2</v>
      </c>
      <c r="D7" s="21">
        <f>IF(P7&gt;0,P7,(I7+L7+O7))</f>
        <v>0</v>
      </c>
      <c r="E7" s="10" t="str">
        <f t="shared" ref="E7" si="0">IF(D7*24&gt;10,"F:&gt;10h","")</f>
        <v/>
      </c>
      <c r="F7" s="10"/>
      <c r="G7" s="22"/>
      <c r="H7" s="22"/>
      <c r="I7" s="16">
        <f t="shared" ref="I7" si="1">IF(OR(H7-G7&lt;0,H7*24&gt;23,AND(H7&gt;0,G7=0),AND(G7&lt;&gt;0,G7*24&lt;6)),"Fehler",H7-G7)</f>
        <v>0</v>
      </c>
      <c r="J7" s="22"/>
      <c r="K7" s="22"/>
      <c r="L7" s="16">
        <f t="shared" ref="L7" si="2">IF(OR(K7-J7&lt;0,K7*24&gt;23,AND(K7&gt;0,J7=0),AND(J7&lt;&gt;0,J7*24&lt;6)),"Fehler",K7-J7)</f>
        <v>0</v>
      </c>
      <c r="M7" s="22"/>
      <c r="N7" s="22"/>
      <c r="O7" s="16">
        <f t="shared" ref="O7" si="3">IF(OR(N7-M7&lt;0,N7*24&gt;23,AND(N7&gt;0,M7=0),AND(M7&lt;&gt;0,M7*24&lt;6)),"Fehler",N7-M7)</f>
        <v>0</v>
      </c>
      <c r="P7" s="22"/>
      <c r="R7" s="35"/>
    </row>
    <row r="8" spans="1:18" x14ac:dyDescent="0.25">
      <c r="B8" s="5" t="s">
        <v>6</v>
      </c>
      <c r="C8" s="4">
        <v>3</v>
      </c>
      <c r="D8" s="21">
        <f>IF(P8&gt;0,P8,(I8+L8+O8))</f>
        <v>0</v>
      </c>
      <c r="E8" s="10" t="str">
        <f t="shared" ref="E8" si="4">IF(D8*24&gt;10,"F:&gt;10h","")</f>
        <v/>
      </c>
      <c r="F8" s="10"/>
      <c r="G8" s="22"/>
      <c r="H8" s="22"/>
      <c r="I8" s="16">
        <f t="shared" ref="I8" si="5">IF(OR(H8-G8&lt;0,H8*24&gt;23,AND(H8&gt;0,G8=0),AND(G8&lt;&gt;0,G8*24&lt;6)),"Fehler",H8-G8)</f>
        <v>0</v>
      </c>
      <c r="J8" s="22"/>
      <c r="K8" s="22"/>
      <c r="L8" s="16">
        <f t="shared" ref="L8" si="6">IF(OR(K8-J8&lt;0,K8*24&gt;23,AND(K8&gt;0,J8=0),AND(J8&lt;&gt;0,J8*24&lt;6)),"Fehler",K8-J8)</f>
        <v>0</v>
      </c>
      <c r="M8" s="22"/>
      <c r="N8" s="22"/>
      <c r="O8" s="16">
        <f t="shared" ref="O8" si="7">IF(OR(N8-M8&lt;0,N8*24&gt;23,AND(N8&gt;0,M8=0),AND(M8&lt;&gt;0,M8*24&lt;6)),"Fehler",N8-M8)</f>
        <v>0</v>
      </c>
      <c r="P8" s="22"/>
      <c r="R8" s="35"/>
    </row>
    <row r="9" spans="1:18" x14ac:dyDescent="0.25">
      <c r="B9" s="5" t="s">
        <v>0</v>
      </c>
      <c r="C9" s="4">
        <v>4</v>
      </c>
      <c r="D9" s="21">
        <f>IF(P9&gt;0,P9,(I9+L9+O9))</f>
        <v>0</v>
      </c>
      <c r="E9" s="10" t="str">
        <f t="shared" ref="E9" si="8">IF(D9*24&gt;10,"F:&gt;10h","")</f>
        <v/>
      </c>
      <c r="F9" s="10"/>
      <c r="G9" s="22"/>
      <c r="H9" s="22"/>
      <c r="I9" s="16">
        <f t="shared" ref="I9" si="9">IF(OR(H9-G9&lt;0,H9*24&gt;23,AND(H9&gt;0,G9=0),AND(G9&lt;&gt;0,G9*24&lt;6)),"Fehler",H9-G9)</f>
        <v>0</v>
      </c>
      <c r="J9" s="22"/>
      <c r="K9" s="22"/>
      <c r="L9" s="16">
        <f t="shared" ref="L9" si="10">IF(OR(K9-J9&lt;0,K9*24&gt;23,AND(K9&gt;0,J9=0),AND(J9&lt;&gt;0,J9*24&lt;6)),"Fehler",K9-J9)</f>
        <v>0</v>
      </c>
      <c r="M9" s="22"/>
      <c r="N9" s="22"/>
      <c r="O9" s="16">
        <f t="shared" ref="O9" si="11">IF(OR(N9-M9&lt;0,N9*24&gt;23,AND(N9&gt;0,M9=0),AND(M9&lt;&gt;0,M9*24&lt;6)),"Fehler",N9-M9)</f>
        <v>0</v>
      </c>
      <c r="P9" s="22"/>
      <c r="R9" s="35"/>
    </row>
    <row r="10" spans="1:18" x14ac:dyDescent="0.25">
      <c r="B10" s="5" t="s">
        <v>1</v>
      </c>
      <c r="C10" s="4">
        <v>5</v>
      </c>
      <c r="D10" s="21">
        <f t="shared" ref="D10" si="12">IF(P10&gt;0,P10,(I10+L10+O10))</f>
        <v>0</v>
      </c>
      <c r="E10" s="10" t="str">
        <f t="shared" ref="E10" si="13">IF(D10*24&gt;10,"F:&gt;10h","")</f>
        <v/>
      </c>
      <c r="F10" s="10"/>
      <c r="G10" s="22"/>
      <c r="H10" s="22"/>
      <c r="I10" s="16">
        <f t="shared" ref="I10" si="14">IF(OR(H10-G10&lt;0,H10*24&gt;23,AND(H10&gt;0,G10=0),AND(G10&lt;&gt;0,G10*24&lt;6)),"Fehler",H10-G10)</f>
        <v>0</v>
      </c>
      <c r="J10" s="22"/>
      <c r="K10" s="22"/>
      <c r="L10" s="16">
        <f t="shared" ref="L10" si="15">IF(OR(K10-J10&lt;0,K10*24&gt;23,AND(K10&gt;0,J10=0),AND(J10&lt;&gt;0,J10*24&lt;6)),"Fehler",K10-J10)</f>
        <v>0</v>
      </c>
      <c r="M10" s="22"/>
      <c r="N10" s="22"/>
      <c r="O10" s="16">
        <f t="shared" ref="O10" si="16">IF(OR(N10-M10&lt;0,N10*24&gt;23,AND(N10&gt;0,M10=0),AND(M10&lt;&gt;0,M10*24&lt;6)),"Fehler",N10-M10)</f>
        <v>0</v>
      </c>
      <c r="P10" s="22"/>
      <c r="R10" s="35"/>
    </row>
    <row r="11" spans="1:18" x14ac:dyDescent="0.25">
      <c r="B11" s="5" t="s">
        <v>2</v>
      </c>
      <c r="C11" s="4">
        <v>6</v>
      </c>
      <c r="D11" s="21">
        <f t="shared" ref="D11" si="17">IF(P11&gt;0,P11,(I11+L11+O11))</f>
        <v>0</v>
      </c>
      <c r="E11" s="10" t="str">
        <f t="shared" ref="E11" si="18">IF(D11*24&gt;10,"F:&gt;10h","")</f>
        <v/>
      </c>
      <c r="F11" s="10"/>
      <c r="G11" s="22"/>
      <c r="H11" s="22"/>
      <c r="I11" s="16">
        <f t="shared" ref="I11" si="19">IF(OR(H11-G11&lt;0,H11*24&gt;23,AND(H11&gt;0,G11=0),AND(G11&lt;&gt;0,G11*24&lt;6)),"Fehler",H11-G11)</f>
        <v>0</v>
      </c>
      <c r="J11" s="22"/>
      <c r="K11" s="22"/>
      <c r="L11" s="16">
        <f t="shared" ref="L11" si="20">IF(OR(K11-J11&lt;0,K11*24&gt;23,AND(K11&gt;0,J11=0),AND(J11&lt;&gt;0,J11*24&lt;6)),"Fehler",K11-J11)</f>
        <v>0</v>
      </c>
      <c r="M11" s="22"/>
      <c r="N11" s="22"/>
      <c r="O11" s="16">
        <f t="shared" ref="O11" si="21">IF(OR(N11-M11&lt;0,N11*24&gt;23,AND(N11&gt;0,M11=0),AND(M11&lt;&gt;0,M11*24&lt;6)),"Fehler",N11-M11)</f>
        <v>0</v>
      </c>
      <c r="P11" s="22"/>
      <c r="R11" s="35"/>
    </row>
    <row r="12" spans="1:18" x14ac:dyDescent="0.25">
      <c r="B12" s="1" t="s">
        <v>3</v>
      </c>
      <c r="C12" s="2">
        <v>7</v>
      </c>
      <c r="D12" s="2"/>
      <c r="E12" s="9">
        <f>SUM(D7:D11)*24</f>
        <v>0</v>
      </c>
      <c r="F12" s="9"/>
      <c r="G12" s="19"/>
      <c r="H12" s="19"/>
      <c r="I12" s="17"/>
      <c r="J12" s="19"/>
      <c r="K12" s="19"/>
      <c r="L12" s="17"/>
      <c r="M12" s="19"/>
      <c r="N12" s="19"/>
      <c r="O12" s="17"/>
      <c r="P12" s="17"/>
      <c r="Q12" s="17"/>
      <c r="R12" s="17"/>
    </row>
    <row r="13" spans="1:18" x14ac:dyDescent="0.25">
      <c r="A13" s="45">
        <v>2</v>
      </c>
      <c r="B13" s="5" t="s">
        <v>4</v>
      </c>
      <c r="C13" s="4">
        <v>8</v>
      </c>
      <c r="D13" s="21">
        <f t="shared" ref="D13" si="22">IF(P13&gt;0,P13,(I13+L13+O13))</f>
        <v>0</v>
      </c>
      <c r="E13" s="10" t="str">
        <f t="shared" ref="E13" si="23">IF(D13*24&gt;10,"F:&gt;10h","")</f>
        <v/>
      </c>
      <c r="F13" s="10"/>
      <c r="G13" s="22"/>
      <c r="H13" s="22"/>
      <c r="I13" s="16">
        <f t="shared" ref="I13" si="24">IF(OR(H13-G13&lt;0,H13*24&gt;23,AND(H13&gt;0,G13=0),AND(G13&lt;&gt;0,G13*24&lt;6)),"Fehler",H13-G13)</f>
        <v>0</v>
      </c>
      <c r="J13" s="22"/>
      <c r="K13" s="22"/>
      <c r="L13" s="16">
        <f t="shared" ref="L13" si="25">IF(OR(K13-J13&lt;0,K13*24&gt;23,AND(K13&gt;0,J13=0),AND(J13&lt;&gt;0,J13*24&lt;6)),"Fehler",K13-J13)</f>
        <v>0</v>
      </c>
      <c r="M13" s="22"/>
      <c r="N13" s="22"/>
      <c r="O13" s="16">
        <f t="shared" ref="O13" si="26">IF(OR(N13-M13&lt;0,N13*24&gt;23,AND(N13&gt;0,M13=0),AND(M13&lt;&gt;0,M13*24&lt;6)),"Fehler",N13-M13)</f>
        <v>0</v>
      </c>
      <c r="P13" s="22"/>
      <c r="R13" s="35"/>
    </row>
    <row r="14" spans="1:18" x14ac:dyDescent="0.25">
      <c r="B14" s="5" t="s">
        <v>5</v>
      </c>
      <c r="C14" s="4">
        <v>9</v>
      </c>
      <c r="D14" s="21">
        <f t="shared" ref="D14" si="27">IF(P14&gt;0,P14,(I14+L14+O14))</f>
        <v>0</v>
      </c>
      <c r="E14" s="10" t="str">
        <f t="shared" ref="E14" si="28">IF(D14*24&gt;10,"F:&gt;10h","")</f>
        <v/>
      </c>
      <c r="F14" s="10"/>
      <c r="G14" s="22"/>
      <c r="H14" s="22"/>
      <c r="I14" s="16">
        <f t="shared" ref="I14" si="29">IF(OR(H14-G14&lt;0,H14*24&gt;23,AND(H14&gt;0,G14=0),AND(G14&lt;&gt;0,G14*24&lt;6)),"Fehler",H14-G14)</f>
        <v>0</v>
      </c>
      <c r="J14" s="22"/>
      <c r="K14" s="22"/>
      <c r="L14" s="16">
        <f t="shared" ref="L14" si="30">IF(OR(K14-J14&lt;0,K14*24&gt;23,AND(K14&gt;0,J14=0),AND(J14&lt;&gt;0,J14*24&lt;6)),"Fehler",K14-J14)</f>
        <v>0</v>
      </c>
      <c r="M14" s="22"/>
      <c r="N14" s="22"/>
      <c r="O14" s="16">
        <f t="shared" ref="O14" si="31">IF(OR(N14-M14&lt;0,N14*24&gt;23,AND(N14&gt;0,M14=0),AND(M14&lt;&gt;0,M14*24&lt;6)),"Fehler",N14-M14)</f>
        <v>0</v>
      </c>
      <c r="P14" s="22"/>
      <c r="R14" s="35"/>
    </row>
    <row r="15" spans="1:18" x14ac:dyDescent="0.25">
      <c r="B15" s="5" t="s">
        <v>6</v>
      </c>
      <c r="C15" s="4">
        <v>10</v>
      </c>
      <c r="D15" s="21">
        <f t="shared" ref="D15" si="32">IF(P15&gt;0,P15,(I15+L15+O15))</f>
        <v>0</v>
      </c>
      <c r="E15" s="10" t="str">
        <f t="shared" ref="E15" si="33">IF(D15*24&gt;10,"F:&gt;10h","")</f>
        <v/>
      </c>
      <c r="F15" s="10"/>
      <c r="G15" s="22"/>
      <c r="H15" s="22"/>
      <c r="I15" s="16">
        <f>IF(OR(H15-G15&lt;0,H15*24&gt;23,AND(H15&gt;0,G15=0),AND(G15&lt;&gt;0,G15*24&lt;6)),"Fehler",H15-G15)</f>
        <v>0</v>
      </c>
      <c r="J15" s="22"/>
      <c r="K15" s="22"/>
      <c r="L15" s="16">
        <f>IF(OR(K15-J15&lt;0,K15*24&gt;23,AND(K15&gt;0,J15=0),AND(J15&lt;&gt;0,J15*24&lt;6)),"Fehler",K15-J15)</f>
        <v>0</v>
      </c>
      <c r="M15" s="22"/>
      <c r="N15" s="22"/>
      <c r="O15" s="16">
        <f>IF(OR(N15-M15&lt;0,N15*24&gt;23,AND(N15&gt;0,M15=0),AND(M15&lt;&gt;0,M15*24&lt;6)),"Fehler",N15-M15)</f>
        <v>0</v>
      </c>
      <c r="P15" s="22"/>
      <c r="R15" s="35"/>
    </row>
    <row r="16" spans="1:18" x14ac:dyDescent="0.25">
      <c r="B16" s="5" t="s">
        <v>0</v>
      </c>
      <c r="C16" s="4">
        <v>11</v>
      </c>
      <c r="D16" s="21">
        <f t="shared" ref="D16" si="34">IF(P16&gt;0,P16,(I16+L16+O16))</f>
        <v>0</v>
      </c>
      <c r="E16" s="10" t="str">
        <f t="shared" ref="E16" si="35">IF(D16*24&gt;10,"F:&gt;10h","")</f>
        <v/>
      </c>
      <c r="F16" s="10"/>
      <c r="G16" s="22"/>
      <c r="H16" s="22"/>
      <c r="I16" s="16">
        <f t="shared" ref="I16" si="36">IF(OR(H16-G16&lt;0,H16*24&gt;23,AND(H16&gt;0,G16=0),AND(G16&lt;&gt;0,G16*24&lt;6)),"Fehler",H16-G16)</f>
        <v>0</v>
      </c>
      <c r="J16" s="22"/>
      <c r="K16" s="22"/>
      <c r="L16" s="16">
        <f t="shared" ref="L16" si="37">IF(OR(K16-J16&lt;0,K16*24&gt;23,AND(K16&gt;0,J16=0),AND(J16&lt;&gt;0,J16*24&lt;6)),"Fehler",K16-J16)</f>
        <v>0</v>
      </c>
      <c r="M16" s="22"/>
      <c r="N16" s="22"/>
      <c r="O16" s="16">
        <f t="shared" ref="O16" si="38">IF(OR(N16-M16&lt;0,N16*24&gt;23,AND(N16&gt;0,M16=0),AND(M16&lt;&gt;0,M16*24&lt;6)),"Fehler",N16-M16)</f>
        <v>0</v>
      </c>
      <c r="P16" s="22"/>
      <c r="R16" s="35"/>
    </row>
    <row r="17" spans="1:18" x14ac:dyDescent="0.25">
      <c r="B17" s="5" t="s">
        <v>1</v>
      </c>
      <c r="C17" s="4">
        <v>12</v>
      </c>
      <c r="D17" s="21">
        <f t="shared" ref="D17" si="39">IF(P17&gt;0,P17,(I17+L17+O17))</f>
        <v>0</v>
      </c>
      <c r="E17" s="10" t="str">
        <f t="shared" ref="E17" si="40">IF(D17*24&gt;10,"F:&gt;10h","")</f>
        <v/>
      </c>
      <c r="F17" s="10"/>
      <c r="G17" s="22"/>
      <c r="H17" s="22"/>
      <c r="I17" s="16">
        <f t="shared" ref="I17" si="41">IF(OR(H17-G17&lt;0,H17*24&gt;23,AND(H17&gt;0,G17=0),AND(G17&lt;&gt;0,G17*24&lt;6)),"Fehler",H17-G17)</f>
        <v>0</v>
      </c>
      <c r="J17" s="22"/>
      <c r="K17" s="22"/>
      <c r="L17" s="16">
        <f t="shared" ref="L17" si="42">IF(OR(K17-J17&lt;0,K17*24&gt;23,AND(K17&gt;0,J17=0),AND(J17&lt;&gt;0,J17*24&lt;6)),"Fehler",K17-J17)</f>
        <v>0</v>
      </c>
      <c r="M17" s="22"/>
      <c r="N17" s="22"/>
      <c r="O17" s="16">
        <f t="shared" ref="O17" si="43">IF(OR(N17-M17&lt;0,N17*24&gt;23,AND(N17&gt;0,M17=0),AND(M17&lt;&gt;0,M17*24&lt;6)),"Fehler",N17-M17)</f>
        <v>0</v>
      </c>
      <c r="P17" s="22"/>
      <c r="R17" s="35"/>
    </row>
    <row r="18" spans="1:18" x14ac:dyDescent="0.25">
      <c r="B18" s="5" t="s">
        <v>2</v>
      </c>
      <c r="C18" s="4">
        <v>13</v>
      </c>
      <c r="D18" s="21">
        <f t="shared" ref="D18" si="44">IF(P18&gt;0,P18,(I18+L18+O18))</f>
        <v>0</v>
      </c>
      <c r="E18" s="10" t="str">
        <f t="shared" ref="E18" si="45">IF(D18*24&gt;10,"F:&gt;10h","")</f>
        <v/>
      </c>
      <c r="F18" s="10"/>
      <c r="G18" s="22"/>
      <c r="H18" s="22"/>
      <c r="I18" s="16">
        <f t="shared" ref="I18" si="46">IF(OR(H18-G18&lt;0,H18*24&gt;23,AND(H18&gt;0,G18=0),AND(G18&lt;&gt;0,G18*24&lt;6)),"Fehler",H18-G18)</f>
        <v>0</v>
      </c>
      <c r="J18" s="22"/>
      <c r="K18" s="22"/>
      <c r="L18" s="16">
        <f t="shared" ref="L18" si="47">IF(OR(K18-J18&lt;0,K18*24&gt;23,AND(K18&gt;0,J18=0),AND(J18&lt;&gt;0,J18*24&lt;6)),"Fehler",K18-J18)</f>
        <v>0</v>
      </c>
      <c r="M18" s="22"/>
      <c r="N18" s="22"/>
      <c r="O18" s="16">
        <f t="shared" ref="O18" si="48">IF(OR(N18-M18&lt;0,N18*24&gt;23,AND(N18&gt;0,M18=0),AND(M18&lt;&gt;0,M18*24&lt;6)),"Fehler",N18-M18)</f>
        <v>0</v>
      </c>
      <c r="P18" s="22"/>
      <c r="R18" s="35"/>
    </row>
    <row r="19" spans="1:18" x14ac:dyDescent="0.25">
      <c r="B19" s="1" t="s">
        <v>3</v>
      </c>
      <c r="C19" s="2">
        <v>14</v>
      </c>
      <c r="D19" s="2"/>
      <c r="E19" s="9">
        <f>SUM(D13:D18)*24</f>
        <v>0</v>
      </c>
      <c r="F19" s="9"/>
      <c r="G19" s="19"/>
      <c r="H19" s="19"/>
      <c r="I19" s="17"/>
      <c r="J19" s="19"/>
      <c r="K19" s="19"/>
      <c r="L19" s="17"/>
      <c r="M19" s="19"/>
      <c r="N19" s="19"/>
      <c r="O19" s="17"/>
      <c r="P19" s="17"/>
      <c r="Q19" s="17"/>
      <c r="R19" s="17"/>
    </row>
    <row r="20" spans="1:18" x14ac:dyDescent="0.25">
      <c r="A20" s="45">
        <v>3</v>
      </c>
      <c r="B20" s="5" t="s">
        <v>4</v>
      </c>
      <c r="C20" s="4">
        <v>15</v>
      </c>
      <c r="D20" s="21">
        <f t="shared" ref="D20" si="49">IF(P20&gt;0,P20,(I20+L20+O20))</f>
        <v>0</v>
      </c>
      <c r="E20" s="10" t="str">
        <f t="shared" ref="E20" si="50">IF(D20*24&gt;10,"F:&gt;10h","")</f>
        <v/>
      </c>
      <c r="F20" s="10"/>
      <c r="G20" s="22"/>
      <c r="H20" s="22"/>
      <c r="I20" s="16">
        <f t="shared" ref="I20" si="51">IF(OR(H20-G20&lt;0,H20*24&gt;23,AND(H20&gt;0,G20=0),AND(G20&lt;&gt;0,G20*24&lt;6)),"Fehler",H20-G20)</f>
        <v>0</v>
      </c>
      <c r="J20" s="22"/>
      <c r="K20" s="22"/>
      <c r="L20" s="16">
        <f t="shared" ref="L20" si="52">IF(OR(K20-J20&lt;0,K20*24&gt;23,AND(K20&gt;0,J20=0),AND(J20&lt;&gt;0,J20*24&lt;6)),"Fehler",K20-J20)</f>
        <v>0</v>
      </c>
      <c r="M20" s="22"/>
      <c r="N20" s="22"/>
      <c r="O20" s="16">
        <f t="shared" ref="O20" si="53">IF(OR(N20-M20&lt;0,N20*24&gt;23,AND(N20&gt;0,M20=0),AND(M20&lt;&gt;0,M20*24&lt;6)),"Fehler",N20-M20)</f>
        <v>0</v>
      </c>
      <c r="P20" s="22"/>
      <c r="R20" s="35"/>
    </row>
    <row r="21" spans="1:18" x14ac:dyDescent="0.25">
      <c r="B21" s="5" t="s">
        <v>5</v>
      </c>
      <c r="C21" s="4">
        <v>16</v>
      </c>
      <c r="D21" s="21">
        <f t="shared" ref="D21" si="54">IF(P21&gt;0,P21,(I21+L21+O21))</f>
        <v>0</v>
      </c>
      <c r="E21" s="10" t="str">
        <f t="shared" ref="E21" si="55">IF(D21*24&gt;10,"F:&gt;10h","")</f>
        <v/>
      </c>
      <c r="F21" s="10"/>
      <c r="G21" s="22"/>
      <c r="H21" s="22"/>
      <c r="I21" s="16">
        <f t="shared" ref="I21" si="56">IF(OR(H21-G21&lt;0,H21*24&gt;23,AND(H21&gt;0,G21=0),AND(G21&lt;&gt;0,G21*24&lt;6)),"Fehler",H21-G21)</f>
        <v>0</v>
      </c>
      <c r="J21" s="22"/>
      <c r="K21" s="22"/>
      <c r="L21" s="16">
        <f t="shared" ref="L21" si="57">IF(OR(K21-J21&lt;0,K21*24&gt;23,AND(K21&gt;0,J21=0),AND(J21&lt;&gt;0,J21*24&lt;6)),"Fehler",K21-J21)</f>
        <v>0</v>
      </c>
      <c r="M21" s="22"/>
      <c r="N21" s="22"/>
      <c r="O21" s="16">
        <f t="shared" ref="O21" si="58">IF(OR(N21-M21&lt;0,N21*24&gt;23,AND(N21&gt;0,M21=0),AND(M21&lt;&gt;0,M21*24&lt;6)),"Fehler",N21-M21)</f>
        <v>0</v>
      </c>
      <c r="P21" s="22"/>
      <c r="R21" s="35"/>
    </row>
    <row r="22" spans="1:18" x14ac:dyDescent="0.25">
      <c r="B22" s="5" t="s">
        <v>6</v>
      </c>
      <c r="C22" s="4">
        <v>17</v>
      </c>
      <c r="D22" s="21">
        <f t="shared" ref="D22" si="59">IF(P22&gt;0,P22,(I22+L22+O22))</f>
        <v>0</v>
      </c>
      <c r="E22" s="10" t="str">
        <f t="shared" ref="E22" si="60">IF(D22*24&gt;10,"F:&gt;10h","")</f>
        <v/>
      </c>
      <c r="F22" s="10"/>
      <c r="G22" s="22"/>
      <c r="H22" s="22"/>
      <c r="I22" s="16">
        <f>IF(OR(H22-G22&lt;0,H22*24&gt;23,AND(H22&gt;0,G22=0),AND(G22&lt;&gt;0,G22*24&lt;6)),"Fehler",H22-G22)</f>
        <v>0</v>
      </c>
      <c r="J22" s="22"/>
      <c r="K22" s="22"/>
      <c r="L22" s="16">
        <f>IF(OR(K22-J22&lt;0,K22*24&gt;23,AND(K22&gt;0,J22=0),AND(J22&lt;&gt;0,J22*24&lt;6)),"Fehler",K22-J22)</f>
        <v>0</v>
      </c>
      <c r="M22" s="22"/>
      <c r="N22" s="22"/>
      <c r="O22" s="16">
        <f>IF(OR(N22-M22&lt;0,N22*24&gt;23,AND(N22&gt;0,M22=0),AND(M22&lt;&gt;0,M22*24&lt;6)),"Fehler",N22-M22)</f>
        <v>0</v>
      </c>
      <c r="P22" s="22"/>
      <c r="R22" s="35"/>
    </row>
    <row r="23" spans="1:18" x14ac:dyDescent="0.25">
      <c r="B23" s="5" t="s">
        <v>0</v>
      </c>
      <c r="C23" s="4">
        <v>18</v>
      </c>
      <c r="D23" s="21">
        <f t="shared" ref="D23" si="61">IF(P23&gt;0,P23,(I23+L23+O23))</f>
        <v>0</v>
      </c>
      <c r="E23" s="10" t="str">
        <f t="shared" ref="E23" si="62">IF(D23*24&gt;10,"F:&gt;10h","")</f>
        <v/>
      </c>
      <c r="F23" s="10"/>
      <c r="G23" s="22"/>
      <c r="H23" s="22"/>
      <c r="I23" s="16">
        <f t="shared" ref="I23" si="63">IF(OR(H23-G23&lt;0,H23*24&gt;23,AND(H23&gt;0,G23=0),AND(G23&lt;&gt;0,G23*24&lt;6)),"Fehler",H23-G23)</f>
        <v>0</v>
      </c>
      <c r="J23" s="22"/>
      <c r="K23" s="22"/>
      <c r="L23" s="16">
        <f t="shared" ref="L23" si="64">IF(OR(K23-J23&lt;0,K23*24&gt;23,AND(K23&gt;0,J23=0),AND(J23&lt;&gt;0,J23*24&lt;6)),"Fehler",K23-J23)</f>
        <v>0</v>
      </c>
      <c r="M23" s="22"/>
      <c r="N23" s="22"/>
      <c r="O23" s="16">
        <f t="shared" ref="O23" si="65">IF(OR(N23-M23&lt;0,N23*24&gt;23,AND(N23&gt;0,M23=0),AND(M23&lt;&gt;0,M23*24&lt;6)),"Fehler",N23-M23)</f>
        <v>0</v>
      </c>
      <c r="P23" s="22"/>
      <c r="R23" s="35"/>
    </row>
    <row r="24" spans="1:18" x14ac:dyDescent="0.25">
      <c r="B24" s="5" t="s">
        <v>1</v>
      </c>
      <c r="C24" s="4">
        <v>19</v>
      </c>
      <c r="D24" s="21">
        <f t="shared" ref="D24" si="66">IF(P24&gt;0,P24,(I24+L24+O24))</f>
        <v>0</v>
      </c>
      <c r="E24" s="10" t="str">
        <f t="shared" ref="E24" si="67">IF(D24*24&gt;10,"F:&gt;10h","")</f>
        <v/>
      </c>
      <c r="F24" s="10"/>
      <c r="G24" s="22"/>
      <c r="H24" s="22"/>
      <c r="I24" s="16">
        <f t="shared" ref="I24" si="68">IF(OR(H24-G24&lt;0,H24*24&gt;23,AND(H24&gt;0,G24=0),AND(G24&lt;&gt;0,G24*24&lt;6)),"Fehler",H24-G24)</f>
        <v>0</v>
      </c>
      <c r="J24" s="22"/>
      <c r="K24" s="22"/>
      <c r="L24" s="16">
        <f t="shared" ref="L24" si="69">IF(OR(K24-J24&lt;0,K24*24&gt;23,AND(K24&gt;0,J24=0),AND(J24&lt;&gt;0,J24*24&lt;6)),"Fehler",K24-J24)</f>
        <v>0</v>
      </c>
      <c r="M24" s="22"/>
      <c r="N24" s="22"/>
      <c r="O24" s="16">
        <f t="shared" ref="O24" si="70">IF(OR(N24-M24&lt;0,N24*24&gt;23,AND(N24&gt;0,M24=0),AND(M24&lt;&gt;0,M24*24&lt;6)),"Fehler",N24-M24)</f>
        <v>0</v>
      </c>
      <c r="P24" s="22"/>
      <c r="R24" s="35"/>
    </row>
    <row r="25" spans="1:18" x14ac:dyDescent="0.25">
      <c r="B25" s="5" t="s">
        <v>2</v>
      </c>
      <c r="C25" s="4">
        <v>20</v>
      </c>
      <c r="D25" s="21">
        <f t="shared" ref="D25" si="71">IF(P25&gt;0,P25,(I25+L25+O25))</f>
        <v>0</v>
      </c>
      <c r="E25" s="10" t="str">
        <f t="shared" ref="E25" si="72">IF(D25*24&gt;10,"F:&gt;10h","")</f>
        <v/>
      </c>
      <c r="F25" s="10"/>
      <c r="G25" s="22"/>
      <c r="H25" s="22"/>
      <c r="I25" s="16">
        <f t="shared" ref="I25" si="73">IF(OR(H25-G25&lt;0,H25*24&gt;23,AND(H25&gt;0,G25=0),AND(G25&lt;&gt;0,G25*24&lt;6)),"Fehler",H25-G25)</f>
        <v>0</v>
      </c>
      <c r="J25" s="22"/>
      <c r="K25" s="22"/>
      <c r="L25" s="16">
        <f t="shared" ref="L25" si="74">IF(OR(K25-J25&lt;0,K25*24&gt;23,AND(K25&gt;0,J25=0),AND(J25&lt;&gt;0,J25*24&lt;6)),"Fehler",K25-J25)</f>
        <v>0</v>
      </c>
      <c r="M25" s="22"/>
      <c r="N25" s="22"/>
      <c r="O25" s="16">
        <f t="shared" ref="O25" si="75">IF(OR(N25-M25&lt;0,N25*24&gt;23,AND(N25&gt;0,M25=0),AND(M25&lt;&gt;0,M25*24&lt;6)),"Fehler",N25-M25)</f>
        <v>0</v>
      </c>
      <c r="P25" s="22"/>
      <c r="R25" s="35"/>
    </row>
    <row r="26" spans="1:18" x14ac:dyDescent="0.25">
      <c r="B26" s="1" t="s">
        <v>3</v>
      </c>
      <c r="C26" s="2">
        <v>21</v>
      </c>
      <c r="D26" s="2"/>
      <c r="E26" s="9">
        <f>SUM(D20:D25)*24</f>
        <v>0</v>
      </c>
      <c r="F26" s="9"/>
      <c r="G26" s="19"/>
      <c r="H26" s="19"/>
      <c r="I26" s="17"/>
      <c r="J26" s="19"/>
      <c r="K26" s="19"/>
      <c r="L26" s="17"/>
      <c r="M26" s="19"/>
      <c r="N26" s="19"/>
      <c r="O26" s="17"/>
      <c r="P26" s="17"/>
      <c r="Q26" s="17"/>
      <c r="R26" s="17"/>
    </row>
    <row r="27" spans="1:18" x14ac:dyDescent="0.25">
      <c r="A27" s="45">
        <v>4</v>
      </c>
      <c r="B27" s="5" t="s">
        <v>4</v>
      </c>
      <c r="C27" s="4">
        <v>22</v>
      </c>
      <c r="D27" s="21">
        <f t="shared" ref="D27" si="76">IF(P27&gt;0,P27,(I27+L27+O27))</f>
        <v>0</v>
      </c>
      <c r="E27" s="10" t="str">
        <f t="shared" ref="E27" si="77">IF(D27*24&gt;10,"F:&gt;10h","")</f>
        <v/>
      </c>
      <c r="F27" s="10"/>
      <c r="G27" s="22"/>
      <c r="H27" s="22"/>
      <c r="I27" s="16">
        <f t="shared" ref="I27" si="78">IF(OR(H27-G27&lt;0,H27*24&gt;23,AND(H27&gt;0,G27=0),AND(G27&lt;&gt;0,G27*24&lt;6)),"Fehler",H27-G27)</f>
        <v>0</v>
      </c>
      <c r="J27" s="22"/>
      <c r="K27" s="22"/>
      <c r="L27" s="16">
        <f t="shared" ref="L27" si="79">IF(OR(K27-J27&lt;0,K27*24&gt;23,AND(K27&gt;0,J27=0),AND(J27&lt;&gt;0,J27*24&lt;6)),"Fehler",K27-J27)</f>
        <v>0</v>
      </c>
      <c r="M27" s="22"/>
      <c r="N27" s="22"/>
      <c r="O27" s="16">
        <f t="shared" ref="O27" si="80">IF(OR(N27-M27&lt;0,N27*24&gt;23,AND(N27&gt;0,M27=0),AND(M27&lt;&gt;0,M27*24&lt;6)),"Fehler",N27-M27)</f>
        <v>0</v>
      </c>
      <c r="P27" s="22"/>
      <c r="R27" s="35"/>
    </row>
    <row r="28" spans="1:18" x14ac:dyDescent="0.25">
      <c r="B28" s="5" t="s">
        <v>5</v>
      </c>
      <c r="C28" s="4">
        <v>23</v>
      </c>
      <c r="D28" s="21">
        <f t="shared" ref="D28" si="81">IF(P28&gt;0,P28,(I28+L28+O28))</f>
        <v>0</v>
      </c>
      <c r="E28" s="10" t="str">
        <f t="shared" ref="E28" si="82">IF(D28*24&gt;10,"F:&gt;10h","")</f>
        <v/>
      </c>
      <c r="F28" s="10"/>
      <c r="G28" s="22"/>
      <c r="H28" s="22"/>
      <c r="I28" s="16">
        <f t="shared" ref="I28" si="83">IF(OR(H28-G28&lt;0,H28*24&gt;23,AND(H28&gt;0,G28=0),AND(G28&lt;&gt;0,G28*24&lt;6)),"Fehler",H28-G28)</f>
        <v>0</v>
      </c>
      <c r="J28" s="22"/>
      <c r="K28" s="22"/>
      <c r="L28" s="16">
        <f t="shared" ref="L28" si="84">IF(OR(K28-J28&lt;0,K28*24&gt;23,AND(K28&gt;0,J28=0),AND(J28&lt;&gt;0,J28*24&lt;6)),"Fehler",K28-J28)</f>
        <v>0</v>
      </c>
      <c r="M28" s="22"/>
      <c r="N28" s="22"/>
      <c r="O28" s="16">
        <f t="shared" ref="O28" si="85">IF(OR(N28-M28&lt;0,N28*24&gt;23,AND(N28&gt;0,M28=0),AND(M28&lt;&gt;0,M28*24&lt;6)),"Fehler",N28-M28)</f>
        <v>0</v>
      </c>
      <c r="P28" s="22"/>
      <c r="R28" s="35"/>
    </row>
    <row r="29" spans="1:18" x14ac:dyDescent="0.25">
      <c r="B29" s="5" t="s">
        <v>6</v>
      </c>
      <c r="C29" s="4">
        <v>24</v>
      </c>
      <c r="D29" s="21">
        <f t="shared" ref="D29" si="86">IF(P29&gt;0,P29,(I29+L29+O29))</f>
        <v>0</v>
      </c>
      <c r="E29" s="10" t="str">
        <f t="shared" ref="E29" si="87">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5"/>
    </row>
    <row r="30" spans="1:18" x14ac:dyDescent="0.25">
      <c r="B30" s="5" t="s">
        <v>0</v>
      </c>
      <c r="C30" s="4">
        <v>25</v>
      </c>
      <c r="D30" s="21">
        <f t="shared" ref="D30" si="88">IF(P30&gt;0,P30,(I30+L30+O30))</f>
        <v>0</v>
      </c>
      <c r="E30" s="10" t="str">
        <f t="shared" ref="E30" si="89">IF(D30*24&gt;10,"F:&gt;10h","")</f>
        <v/>
      </c>
      <c r="F30" s="10"/>
      <c r="G30" s="22"/>
      <c r="H30" s="22"/>
      <c r="I30" s="16">
        <f t="shared" ref="I30" si="90">IF(OR(H30-G30&lt;0,H30*24&gt;23,AND(H30&gt;0,G30=0),AND(G30&lt;&gt;0,G30*24&lt;6)),"Fehler",H30-G30)</f>
        <v>0</v>
      </c>
      <c r="J30" s="22"/>
      <c r="K30" s="22"/>
      <c r="L30" s="16">
        <f t="shared" ref="L30" si="91">IF(OR(K30-J30&lt;0,K30*24&gt;23,AND(K30&gt;0,J30=0),AND(J30&lt;&gt;0,J30*24&lt;6)),"Fehler",K30-J30)</f>
        <v>0</v>
      </c>
      <c r="M30" s="22"/>
      <c r="N30" s="22"/>
      <c r="O30" s="16">
        <f t="shared" ref="O30" si="92">IF(OR(N30-M30&lt;0,N30*24&gt;23,AND(N30&gt;0,M30=0),AND(M30&lt;&gt;0,M30*24&lt;6)),"Fehler",N30-M30)</f>
        <v>0</v>
      </c>
      <c r="P30" s="22"/>
      <c r="R30" s="35"/>
    </row>
    <row r="31" spans="1:18" x14ac:dyDescent="0.25">
      <c r="B31" s="5" t="s">
        <v>1</v>
      </c>
      <c r="C31" s="4">
        <v>26</v>
      </c>
      <c r="D31" s="21">
        <f t="shared" ref="D31" si="93">IF(P31&gt;0,P31,(I31+L31+O31))</f>
        <v>0</v>
      </c>
      <c r="E31" s="10" t="str">
        <f t="shared" ref="E31" si="94">IF(D31*24&gt;10,"F:&gt;10h","")</f>
        <v/>
      </c>
      <c r="F31" s="10"/>
      <c r="G31" s="22"/>
      <c r="H31" s="22"/>
      <c r="I31" s="16">
        <f t="shared" ref="I31" si="95">IF(OR(H31-G31&lt;0,H31*24&gt;23,AND(H31&gt;0,G31=0),AND(G31&lt;&gt;0,G31*24&lt;6)),"Fehler",H31-G31)</f>
        <v>0</v>
      </c>
      <c r="J31" s="22"/>
      <c r="K31" s="22"/>
      <c r="L31" s="16">
        <f t="shared" ref="L31" si="96">IF(OR(K31-J31&lt;0,K31*24&gt;23,AND(K31&gt;0,J31=0),AND(J31&lt;&gt;0,J31*24&lt;6)),"Fehler",K31-J31)</f>
        <v>0</v>
      </c>
      <c r="M31" s="22"/>
      <c r="N31" s="22"/>
      <c r="O31" s="16">
        <f t="shared" ref="O31" si="97">IF(OR(N31-M31&lt;0,N31*24&gt;23,AND(N31&gt;0,M31=0),AND(M31&lt;&gt;0,M31*24&lt;6)),"Fehler",N31-M31)</f>
        <v>0</v>
      </c>
      <c r="P31" s="22"/>
      <c r="R31" s="35"/>
    </row>
    <row r="32" spans="1:18" x14ac:dyDescent="0.25">
      <c r="B32" s="5" t="s">
        <v>2</v>
      </c>
      <c r="C32" s="4">
        <v>27</v>
      </c>
      <c r="D32" s="21">
        <f t="shared" ref="D32" si="98">IF(P32&gt;0,P32,(I32+L32+O32))</f>
        <v>0</v>
      </c>
      <c r="E32" s="10" t="str">
        <f t="shared" ref="E32" si="99">IF(D32*24&gt;10,"F:&gt;10h","")</f>
        <v/>
      </c>
      <c r="F32" s="10"/>
      <c r="G32" s="22"/>
      <c r="H32" s="22"/>
      <c r="I32" s="16">
        <f t="shared" ref="I32" si="100">IF(OR(H32-G32&lt;0,H32*24&gt;23,AND(H32&gt;0,G32=0),AND(G32&lt;&gt;0,G32*24&lt;6)),"Fehler",H32-G32)</f>
        <v>0</v>
      </c>
      <c r="J32" s="22"/>
      <c r="K32" s="22"/>
      <c r="L32" s="16">
        <f t="shared" ref="L32" si="101">IF(OR(K32-J32&lt;0,K32*24&gt;23,AND(K32&gt;0,J32=0),AND(J32&lt;&gt;0,J32*24&lt;6)),"Fehler",K32-J32)</f>
        <v>0</v>
      </c>
      <c r="M32" s="22"/>
      <c r="N32" s="22"/>
      <c r="O32" s="16">
        <f t="shared" ref="O32" si="102">IF(OR(N32-M32&lt;0,N32*24&gt;23,AND(N32&gt;0,M32=0),AND(M32&lt;&gt;0,M32*24&lt;6)),"Fehler",N32-M32)</f>
        <v>0</v>
      </c>
      <c r="P32" s="22"/>
      <c r="R32" s="35"/>
    </row>
    <row r="33" spans="1:18" x14ac:dyDescent="0.25">
      <c r="B33" s="1" t="s">
        <v>3</v>
      </c>
      <c r="C33" s="2">
        <v>28</v>
      </c>
      <c r="D33" s="2"/>
      <c r="E33" s="9">
        <f>SUM(D27:D32)*24</f>
        <v>0</v>
      </c>
      <c r="F33" s="9"/>
      <c r="G33" s="19"/>
      <c r="H33" s="19"/>
      <c r="I33" s="17"/>
      <c r="J33" s="19"/>
      <c r="K33" s="19"/>
      <c r="L33" s="17"/>
      <c r="M33" s="19"/>
      <c r="N33" s="19"/>
      <c r="O33" s="17"/>
      <c r="P33" s="17"/>
      <c r="Q33" s="17"/>
      <c r="R33" s="17"/>
    </row>
    <row r="34" spans="1:18" x14ac:dyDescent="0.25">
      <c r="A34" s="45">
        <v>5</v>
      </c>
      <c r="B34" s="5" t="s">
        <v>4</v>
      </c>
      <c r="C34" s="4">
        <v>29</v>
      </c>
      <c r="D34" s="21">
        <f t="shared" ref="D34" si="103">IF(P34&gt;0,P34,(I34+L34+O34))</f>
        <v>0</v>
      </c>
      <c r="E34" s="10" t="str">
        <f t="shared" ref="E34" si="104">IF(D34*24&gt;10,"F:&gt;10h","")</f>
        <v/>
      </c>
      <c r="F34" s="10"/>
      <c r="G34" s="22"/>
      <c r="H34" s="22"/>
      <c r="I34" s="16">
        <f t="shared" ref="I34" si="105">IF(OR(H34-G34&lt;0,H34*24&gt;23,AND(H34&gt;0,G34=0),AND(G34&lt;&gt;0,G34*24&lt;6)),"Fehler",H34-G34)</f>
        <v>0</v>
      </c>
      <c r="J34" s="22"/>
      <c r="K34" s="22"/>
      <c r="L34" s="16">
        <f t="shared" ref="L34" si="106">IF(OR(K34-J34&lt;0,K34*24&gt;23,AND(K34&gt;0,J34=0),AND(J34&lt;&gt;0,J34*24&lt;6)),"Fehler",K34-J34)</f>
        <v>0</v>
      </c>
      <c r="M34" s="22"/>
      <c r="N34" s="22"/>
      <c r="O34" s="16">
        <f t="shared" ref="O34" si="107">IF(OR(N34-M34&lt;0,N34*24&gt;23,AND(N34&gt;0,M34=0),AND(M34&lt;&gt;0,M34*24&lt;6)),"Fehler",N34-M34)</f>
        <v>0</v>
      </c>
      <c r="P34" s="22"/>
      <c r="R34" s="35"/>
    </row>
    <row r="35" spans="1:18" x14ac:dyDescent="0.25">
      <c r="B35" s="5" t="s">
        <v>5</v>
      </c>
      <c r="C35" s="4">
        <v>30</v>
      </c>
      <c r="D35" s="21">
        <f t="shared" ref="D35" si="108">IF(P35&gt;0,P35,(I35+L35+O35))</f>
        <v>0</v>
      </c>
      <c r="E35" s="10" t="str">
        <f t="shared" ref="E35" si="109">IF(D35*24&gt;10,"F:&gt;10h","")</f>
        <v/>
      </c>
      <c r="F35" s="10"/>
      <c r="G35" s="22"/>
      <c r="H35" s="22"/>
      <c r="I35" s="16">
        <f t="shared" ref="I35" si="110">IF(OR(H35-G35&lt;0,H35*24&gt;23,AND(H35&gt;0,G35=0),AND(G35&lt;&gt;0,G35*24&lt;6)),"Fehler",H35-G35)</f>
        <v>0</v>
      </c>
      <c r="J35" s="22"/>
      <c r="K35" s="22"/>
      <c r="L35" s="16">
        <f t="shared" ref="L35" si="111">IF(OR(K35-J35&lt;0,K35*24&gt;23,AND(K35&gt;0,J35=0),AND(J35&lt;&gt;0,J35*24&lt;6)),"Fehler",K35-J35)</f>
        <v>0</v>
      </c>
      <c r="M35" s="22"/>
      <c r="N35" s="22"/>
      <c r="O35" s="16">
        <f t="shared" ref="O35" si="112">IF(OR(N35-M35&lt;0,N35*24&gt;23,AND(N35&gt;0,M35=0),AND(M35&lt;&gt;0,M35*24&lt;6)),"Fehler",N35-M35)</f>
        <v>0</v>
      </c>
      <c r="P35" s="22"/>
      <c r="R35" s="35"/>
    </row>
    <row r="36" spans="1:18" x14ac:dyDescent="0.25">
      <c r="B36" s="3" t="s">
        <v>6</v>
      </c>
      <c r="C36" s="4">
        <v>31</v>
      </c>
      <c r="D36" s="21">
        <f t="shared" ref="D36" si="113">IF(P36&gt;0,P36,(I36+L36+O36))</f>
        <v>0</v>
      </c>
      <c r="E36" s="10" t="str">
        <f t="shared" ref="E36" si="114">IF(D36*24&gt;10,"F:&gt;10h","")</f>
        <v/>
      </c>
      <c r="F36" s="10"/>
      <c r="G36" s="22"/>
      <c r="H36" s="22"/>
      <c r="I36" s="16">
        <f t="shared" ref="I36" si="115">IF(OR(H36-G36&lt;0,H36*24&gt;23,AND(H36&gt;0,G36=0),AND(G36&lt;&gt;0,G36*24&lt;6)),"Fehler",H36-G36)</f>
        <v>0</v>
      </c>
      <c r="J36" s="22"/>
      <c r="K36" s="22"/>
      <c r="L36" s="16">
        <f t="shared" ref="L36" si="116">IF(OR(K36-J36&lt;0,K36*24&gt;23,AND(K36&gt;0,J36=0),AND(J36&lt;&gt;0,J36*24&lt;6)),"Fehler",K36-J36)</f>
        <v>0</v>
      </c>
      <c r="M36" s="22"/>
      <c r="N36" s="22"/>
      <c r="O36" s="16">
        <f t="shared" ref="O36" si="117">IF(OR(N36-M36&lt;0,N36*24&gt;23,AND(N36&gt;0,M36=0),AND(M36&lt;&gt;0,M36*24&lt;6)),"Fehler",N36-M36)</f>
        <v>0</v>
      </c>
      <c r="P36" s="22"/>
      <c r="R36" s="35"/>
    </row>
  </sheetData>
  <sheetProtection algorithmName="SHA-512" hashValue="DBPDr2wFMw+VlghdiL7JgJVr3VX5BBRZX1ziH7T//fQS+AATvHwqoYKRbVb/fw7vq7iqeDgPMboBZaK9Lyr/YQ==" saltValue="ej1JBaNviUD45pPph6TRmA==" spinCount="100000" sheet="1" objects="1" scenarios="1" selectLockedCells="1"/>
  <conditionalFormatting sqref="F4:F5 E3">
    <cfRule type="cellIs" dxfId="1598" priority="885" operator="equal">
      <formula>0</formula>
    </cfRule>
    <cfRule type="cellIs" dxfId="1597" priority="886" operator="greaterThan">
      <formula>0</formula>
    </cfRule>
    <cfRule type="cellIs" dxfId="1596" priority="887" operator="lessThan">
      <formula>0</formula>
    </cfRule>
  </conditionalFormatting>
  <conditionalFormatting sqref="E2">
    <cfRule type="cellIs" dxfId="1595" priority="591" operator="equal">
      <formula>0</formula>
    </cfRule>
  </conditionalFormatting>
  <conditionalFormatting sqref="D7:D9">
    <cfRule type="cellIs" dxfId="1594" priority="557" operator="greaterThan">
      <formula>0.416666666666667</formula>
    </cfRule>
    <cfRule type="cellIs" dxfId="1593" priority="558" operator="greaterThan">
      <formula>0.333333333333333</formula>
    </cfRule>
  </conditionalFormatting>
  <conditionalFormatting sqref="D7:D9">
    <cfRule type="cellIs" dxfId="1592" priority="556" operator="equal">
      <formula>0</formula>
    </cfRule>
  </conditionalFormatting>
  <conditionalFormatting sqref="D7:D9">
    <cfRule type="cellIs" dxfId="1591" priority="554" operator="greaterThan">
      <formula>0.416666666666667</formula>
    </cfRule>
    <cfRule type="cellIs" dxfId="1590" priority="555" operator="greaterThan">
      <formula>0.333333333333333</formula>
    </cfRule>
  </conditionalFormatting>
  <conditionalFormatting sqref="E7:F9">
    <cfRule type="containsText" dxfId="1589" priority="568" operator="containsText" text="F:&gt;10h">
      <formula>NOT(ISERROR(SEARCH("F:&gt;10h",E7)))</formula>
    </cfRule>
  </conditionalFormatting>
  <conditionalFormatting sqref="E13:F15">
    <cfRule type="containsText" dxfId="1588" priority="553" operator="containsText" text="F:&gt;10h">
      <formula>NOT(ISERROR(SEARCH("F:&gt;10h",E13)))</formula>
    </cfRule>
  </conditionalFormatting>
  <conditionalFormatting sqref="D13:D15">
    <cfRule type="cellIs" dxfId="1587" priority="542" operator="greaterThan">
      <formula>0.416666666666667</formula>
    </cfRule>
    <cfRule type="cellIs" dxfId="1586" priority="543" operator="greaterThan">
      <formula>0.333333333333333</formula>
    </cfRule>
  </conditionalFormatting>
  <conditionalFormatting sqref="D13:D15">
    <cfRule type="cellIs" dxfId="1585" priority="541" operator="equal">
      <formula>0</formula>
    </cfRule>
  </conditionalFormatting>
  <conditionalFormatting sqref="D13:D15">
    <cfRule type="cellIs" dxfId="1584" priority="539" operator="greaterThan">
      <formula>0.416666666666667</formula>
    </cfRule>
    <cfRule type="cellIs" dxfId="1583" priority="540" operator="greaterThan">
      <formula>0.333333333333333</formula>
    </cfRule>
  </conditionalFormatting>
  <conditionalFormatting sqref="E22:F22">
    <cfRule type="containsText" dxfId="1582" priority="538" operator="containsText" text="F:&gt;10h">
      <formula>NOT(ISERROR(SEARCH("F:&gt;10h",E22)))</formula>
    </cfRule>
  </conditionalFormatting>
  <conditionalFormatting sqref="D22">
    <cfRule type="cellIs" dxfId="1581" priority="527" operator="greaterThan">
      <formula>0.416666666666667</formula>
    </cfRule>
    <cfRule type="cellIs" dxfId="1580" priority="528" operator="greaterThan">
      <formula>0.333333333333333</formula>
    </cfRule>
  </conditionalFormatting>
  <conditionalFormatting sqref="D22">
    <cfRule type="cellIs" dxfId="1579" priority="526" operator="equal">
      <formula>0</formula>
    </cfRule>
  </conditionalFormatting>
  <conditionalFormatting sqref="D22">
    <cfRule type="cellIs" dxfId="1578" priority="524" operator="greaterThan">
      <formula>0.416666666666667</formula>
    </cfRule>
    <cfRule type="cellIs" dxfId="1577" priority="525" operator="greaterThan">
      <formula>0.333333333333333</formula>
    </cfRule>
  </conditionalFormatting>
  <conditionalFormatting sqref="E29:F29">
    <cfRule type="containsText" dxfId="1576" priority="523" operator="containsText" text="F:&gt;10h">
      <formula>NOT(ISERROR(SEARCH("F:&gt;10h",E29)))</formula>
    </cfRule>
  </conditionalFormatting>
  <conditionalFormatting sqref="D29">
    <cfRule type="cellIs" dxfId="1575" priority="512" operator="greaterThan">
      <formula>0.416666666666667</formula>
    </cfRule>
    <cfRule type="cellIs" dxfId="1574" priority="513" operator="greaterThan">
      <formula>0.333333333333333</formula>
    </cfRule>
  </conditionalFormatting>
  <conditionalFormatting sqref="D29">
    <cfRule type="cellIs" dxfId="1573" priority="511" operator="equal">
      <formula>0</formula>
    </cfRule>
  </conditionalFormatting>
  <conditionalFormatting sqref="D29">
    <cfRule type="cellIs" dxfId="1572" priority="509" operator="greaterThan">
      <formula>0.416666666666667</formula>
    </cfRule>
    <cfRule type="cellIs" dxfId="1571" priority="510" operator="greaterThan">
      <formula>0.333333333333333</formula>
    </cfRule>
  </conditionalFormatting>
  <conditionalFormatting sqref="R2">
    <cfRule type="cellIs" dxfId="1570" priority="506" operator="notEqual">
      <formula>""""""</formula>
    </cfRule>
  </conditionalFormatting>
  <conditionalFormatting sqref="I22 I29 I7:I9 I13:I15">
    <cfRule type="cellIs" dxfId="1569" priority="347" operator="greaterThan">
      <formula>0</formula>
    </cfRule>
    <cfRule type="cellIs" dxfId="1568" priority="348" operator="equal">
      <formula>0</formula>
    </cfRule>
  </conditionalFormatting>
  <conditionalFormatting sqref="I22 I29 I7:I9 I13:I15">
    <cfRule type="cellIs" dxfId="1567" priority="346" operator="equal">
      <formula>"Fehler"</formula>
    </cfRule>
  </conditionalFormatting>
  <conditionalFormatting sqref="L22 L29 L7:L9 L13:L15">
    <cfRule type="cellIs" dxfId="1566" priority="341" operator="greaterThan">
      <formula>0</formula>
    </cfRule>
    <cfRule type="cellIs" dxfId="1565" priority="342" operator="equal">
      <formula>0</formula>
    </cfRule>
  </conditionalFormatting>
  <conditionalFormatting sqref="L22 L29 L7:L9 L13:L15">
    <cfRule type="cellIs" dxfId="1564" priority="340" operator="equal">
      <formula>"Fehler"</formula>
    </cfRule>
  </conditionalFormatting>
  <conditionalFormatting sqref="O22 O29 O7:O9 O13:O15">
    <cfRule type="cellIs" dxfId="1563" priority="332" operator="greaterThan">
      <formula>0</formula>
    </cfRule>
    <cfRule type="cellIs" dxfId="1562" priority="333" operator="equal">
      <formula>0</formula>
    </cfRule>
  </conditionalFormatting>
  <conditionalFormatting sqref="O22 O29 O7:O9 O13:O15">
    <cfRule type="cellIs" dxfId="1561" priority="331" operator="equal">
      <formula>"Fehler"</formula>
    </cfRule>
  </conditionalFormatting>
  <conditionalFormatting sqref="O18">
    <cfRule type="cellIs" dxfId="1560" priority="259" operator="equal">
      <formula>"Fehler"</formula>
    </cfRule>
  </conditionalFormatting>
  <conditionalFormatting sqref="E25:F25">
    <cfRule type="containsText" dxfId="1559" priority="303" operator="containsText" text="F:&gt;10h">
      <formula>NOT(ISERROR(SEARCH("F:&gt;10h",E25)))</formula>
    </cfRule>
  </conditionalFormatting>
  <conditionalFormatting sqref="D25">
    <cfRule type="cellIs" dxfId="1558" priority="301" operator="greaterThan">
      <formula>0.416666666666667</formula>
    </cfRule>
    <cfRule type="cellIs" dxfId="1557" priority="302" operator="greaterThan">
      <formula>0.333333333333333</formula>
    </cfRule>
  </conditionalFormatting>
  <conditionalFormatting sqref="D25">
    <cfRule type="cellIs" dxfId="1556" priority="300" operator="equal">
      <formula>0</formula>
    </cfRule>
  </conditionalFormatting>
  <conditionalFormatting sqref="D25">
    <cfRule type="cellIs" dxfId="1555" priority="298" operator="greaterThan">
      <formula>0.416666666666667</formula>
    </cfRule>
    <cfRule type="cellIs" dxfId="1554" priority="299" operator="greaterThan">
      <formula>0.333333333333333</formula>
    </cfRule>
  </conditionalFormatting>
  <conditionalFormatting sqref="I25">
    <cfRule type="cellIs" dxfId="1553" priority="296" operator="greaterThan">
      <formula>0</formula>
    </cfRule>
    <cfRule type="cellIs" dxfId="1552" priority="297" operator="equal">
      <formula>0</formula>
    </cfRule>
  </conditionalFormatting>
  <conditionalFormatting sqref="I25">
    <cfRule type="cellIs" dxfId="1551" priority="295" operator="equal">
      <formula>"Fehler"</formula>
    </cfRule>
  </conditionalFormatting>
  <conditionalFormatting sqref="L25">
    <cfRule type="cellIs" dxfId="1550" priority="293" operator="greaterThan">
      <formula>0</formula>
    </cfRule>
    <cfRule type="cellIs" dxfId="1549" priority="294" operator="equal">
      <formula>0</formula>
    </cfRule>
  </conditionalFormatting>
  <conditionalFormatting sqref="L25">
    <cfRule type="cellIs" dxfId="1548" priority="292" operator="equal">
      <formula>"Fehler"</formula>
    </cfRule>
  </conditionalFormatting>
  <conditionalFormatting sqref="O25">
    <cfRule type="cellIs" dxfId="1547" priority="290" operator="greaterThan">
      <formula>0</formula>
    </cfRule>
    <cfRule type="cellIs" dxfId="1546" priority="291" operator="equal">
      <formula>0</formula>
    </cfRule>
  </conditionalFormatting>
  <conditionalFormatting sqref="O25">
    <cfRule type="cellIs" dxfId="1545" priority="289" operator="equal">
      <formula>"Fehler"</formula>
    </cfRule>
  </conditionalFormatting>
  <conditionalFormatting sqref="E32:F32">
    <cfRule type="containsText" dxfId="1544" priority="288" operator="containsText" text="F:&gt;10h">
      <formula>NOT(ISERROR(SEARCH("F:&gt;10h",E32)))</formula>
    </cfRule>
  </conditionalFormatting>
  <conditionalFormatting sqref="D32">
    <cfRule type="cellIs" dxfId="1543" priority="286" operator="greaterThan">
      <formula>0.416666666666667</formula>
    </cfRule>
    <cfRule type="cellIs" dxfId="1542" priority="287" operator="greaterThan">
      <formula>0.333333333333333</formula>
    </cfRule>
  </conditionalFormatting>
  <conditionalFormatting sqref="D32">
    <cfRule type="cellIs" dxfId="1541" priority="285" operator="equal">
      <formula>0</formula>
    </cfRule>
  </conditionalFormatting>
  <conditionalFormatting sqref="D32">
    <cfRule type="cellIs" dxfId="1540" priority="283" operator="greaterThan">
      <formula>0.416666666666667</formula>
    </cfRule>
    <cfRule type="cellIs" dxfId="1539" priority="284" operator="greaterThan">
      <formula>0.333333333333333</formula>
    </cfRule>
  </conditionalFormatting>
  <conditionalFormatting sqref="I32">
    <cfRule type="cellIs" dxfId="1538" priority="281" operator="greaterThan">
      <formula>0</formula>
    </cfRule>
    <cfRule type="cellIs" dxfId="1537" priority="282" operator="equal">
      <formula>0</formula>
    </cfRule>
  </conditionalFormatting>
  <conditionalFormatting sqref="I32">
    <cfRule type="cellIs" dxfId="1536" priority="280" operator="equal">
      <formula>"Fehler"</formula>
    </cfRule>
  </conditionalFormatting>
  <conditionalFormatting sqref="L32">
    <cfRule type="cellIs" dxfId="1535" priority="278" operator="greaterThan">
      <formula>0</formula>
    </cfRule>
    <cfRule type="cellIs" dxfId="1534" priority="279" operator="equal">
      <formula>0</formula>
    </cfRule>
  </conditionalFormatting>
  <conditionalFormatting sqref="L32">
    <cfRule type="cellIs" dxfId="1533" priority="277" operator="equal">
      <formula>"Fehler"</formula>
    </cfRule>
  </conditionalFormatting>
  <conditionalFormatting sqref="O32">
    <cfRule type="cellIs" dxfId="1532" priority="275" operator="greaterThan">
      <formula>0</formula>
    </cfRule>
    <cfRule type="cellIs" dxfId="1531" priority="276" operator="equal">
      <formula>0</formula>
    </cfRule>
  </conditionalFormatting>
  <conditionalFormatting sqref="O32">
    <cfRule type="cellIs" dxfId="1530" priority="274" operator="equal">
      <formula>"Fehler"</formula>
    </cfRule>
  </conditionalFormatting>
  <conditionalFormatting sqref="E18:F18">
    <cfRule type="containsText" dxfId="1529" priority="273" operator="containsText" text="F:&gt;10h">
      <formula>NOT(ISERROR(SEARCH("F:&gt;10h",E18)))</formula>
    </cfRule>
  </conditionalFormatting>
  <conditionalFormatting sqref="D18">
    <cfRule type="cellIs" dxfId="1528" priority="271" operator="greaterThan">
      <formula>0.416666666666667</formula>
    </cfRule>
    <cfRule type="cellIs" dxfId="1527" priority="272" operator="greaterThan">
      <formula>0.333333333333333</formula>
    </cfRule>
  </conditionalFormatting>
  <conditionalFormatting sqref="D18">
    <cfRule type="cellIs" dxfId="1526" priority="270" operator="equal">
      <formula>0</formula>
    </cfRule>
  </conditionalFormatting>
  <conditionalFormatting sqref="D18">
    <cfRule type="cellIs" dxfId="1525" priority="268" operator="greaterThan">
      <formula>0.416666666666667</formula>
    </cfRule>
    <cfRule type="cellIs" dxfId="1524" priority="269" operator="greaterThan">
      <formula>0.333333333333333</formula>
    </cfRule>
  </conditionalFormatting>
  <conditionalFormatting sqref="I18">
    <cfRule type="cellIs" dxfId="1523" priority="266" operator="greaterThan">
      <formula>0</formula>
    </cfRule>
    <cfRule type="cellIs" dxfId="1522" priority="267" operator="equal">
      <formula>0</formula>
    </cfRule>
  </conditionalFormatting>
  <conditionalFormatting sqref="I18">
    <cfRule type="cellIs" dxfId="1521" priority="265" operator="equal">
      <formula>"Fehler"</formula>
    </cfRule>
  </conditionalFormatting>
  <conditionalFormatting sqref="L18">
    <cfRule type="cellIs" dxfId="1520" priority="263" operator="greaterThan">
      <formula>0</formula>
    </cfRule>
    <cfRule type="cellIs" dxfId="1519" priority="264" operator="equal">
      <formula>0</formula>
    </cfRule>
  </conditionalFormatting>
  <conditionalFormatting sqref="L18">
    <cfRule type="cellIs" dxfId="1518" priority="262" operator="equal">
      <formula>"Fehler"</formula>
    </cfRule>
  </conditionalFormatting>
  <conditionalFormatting sqref="O18">
    <cfRule type="cellIs" dxfId="1517" priority="260" operator="greaterThan">
      <formula>0</formula>
    </cfRule>
    <cfRule type="cellIs" dxfId="1516" priority="261" operator="equal">
      <formula>0</formula>
    </cfRule>
  </conditionalFormatting>
  <conditionalFormatting sqref="E11:F11">
    <cfRule type="containsText" dxfId="1515" priority="255" operator="containsText" text="F:&gt;10h">
      <formula>NOT(ISERROR(SEARCH("F:&gt;10h",E11)))</formula>
    </cfRule>
  </conditionalFormatting>
  <conditionalFormatting sqref="D11">
    <cfRule type="cellIs" dxfId="1514" priority="253" operator="greaterThan">
      <formula>0.416666666666667</formula>
    </cfRule>
    <cfRule type="cellIs" dxfId="1513" priority="254" operator="greaterThan">
      <formula>0.333333333333333</formula>
    </cfRule>
  </conditionalFormatting>
  <conditionalFormatting sqref="D11">
    <cfRule type="cellIs" dxfId="1512" priority="252" operator="equal">
      <formula>0</formula>
    </cfRule>
  </conditionalFormatting>
  <conditionalFormatting sqref="D11">
    <cfRule type="cellIs" dxfId="1511" priority="250" operator="greaterThan">
      <formula>0.416666666666667</formula>
    </cfRule>
    <cfRule type="cellIs" dxfId="1510" priority="251" operator="greaterThan">
      <formula>0.333333333333333</formula>
    </cfRule>
  </conditionalFormatting>
  <conditionalFormatting sqref="I11">
    <cfRule type="cellIs" dxfId="1509" priority="248" operator="greaterThan">
      <formula>0</formula>
    </cfRule>
    <cfRule type="cellIs" dxfId="1508" priority="249" operator="equal">
      <formula>0</formula>
    </cfRule>
  </conditionalFormatting>
  <conditionalFormatting sqref="I11">
    <cfRule type="cellIs" dxfId="1507" priority="247" operator="equal">
      <formula>"Fehler"</formula>
    </cfRule>
  </conditionalFormatting>
  <conditionalFormatting sqref="L11">
    <cfRule type="cellIs" dxfId="1506" priority="245" operator="greaterThan">
      <formula>0</formula>
    </cfRule>
    <cfRule type="cellIs" dxfId="1505" priority="246" operator="equal">
      <formula>0</formula>
    </cfRule>
  </conditionalFormatting>
  <conditionalFormatting sqref="L11">
    <cfRule type="cellIs" dxfId="1504" priority="244" operator="equal">
      <formula>"Fehler"</formula>
    </cfRule>
  </conditionalFormatting>
  <conditionalFormatting sqref="O11">
    <cfRule type="cellIs" dxfId="1503" priority="242" operator="greaterThan">
      <formula>0</formula>
    </cfRule>
    <cfRule type="cellIs" dxfId="1502" priority="243" operator="equal">
      <formula>0</formula>
    </cfRule>
  </conditionalFormatting>
  <conditionalFormatting sqref="O11">
    <cfRule type="cellIs" dxfId="1501" priority="241" operator="equal">
      <formula>"Fehler"</formula>
    </cfRule>
  </conditionalFormatting>
  <conditionalFormatting sqref="E31:F31">
    <cfRule type="containsText" dxfId="1500" priority="231" operator="containsText" text="F:&gt;10h">
      <formula>NOT(ISERROR(SEARCH("F:&gt;10h",E31)))</formula>
    </cfRule>
  </conditionalFormatting>
  <conditionalFormatting sqref="D31">
    <cfRule type="cellIs" dxfId="1499" priority="229" operator="greaterThan">
      <formula>0.416666666666667</formula>
    </cfRule>
    <cfRule type="cellIs" dxfId="1498" priority="230" operator="greaterThan">
      <formula>0.333333333333333</formula>
    </cfRule>
  </conditionalFormatting>
  <conditionalFormatting sqref="D31">
    <cfRule type="cellIs" dxfId="1497" priority="228" operator="equal">
      <formula>0</formula>
    </cfRule>
  </conditionalFormatting>
  <conditionalFormatting sqref="D31">
    <cfRule type="cellIs" dxfId="1496" priority="226" operator="greaterThan">
      <formula>0.416666666666667</formula>
    </cfRule>
    <cfRule type="cellIs" dxfId="1495" priority="227" operator="greaterThan">
      <formula>0.333333333333333</formula>
    </cfRule>
  </conditionalFormatting>
  <conditionalFormatting sqref="I31">
    <cfRule type="cellIs" dxfId="1494" priority="224" operator="greaterThan">
      <formula>0</formula>
    </cfRule>
    <cfRule type="cellIs" dxfId="1493" priority="225" operator="equal">
      <formula>0</formula>
    </cfRule>
  </conditionalFormatting>
  <conditionalFormatting sqref="I31">
    <cfRule type="cellIs" dxfId="1492" priority="223" operator="equal">
      <formula>"Fehler"</formula>
    </cfRule>
  </conditionalFormatting>
  <conditionalFormatting sqref="L31">
    <cfRule type="cellIs" dxfId="1491" priority="221" operator="greaterThan">
      <formula>0</formula>
    </cfRule>
    <cfRule type="cellIs" dxfId="1490" priority="222" operator="equal">
      <formula>0</formula>
    </cfRule>
  </conditionalFormatting>
  <conditionalFormatting sqref="L31">
    <cfRule type="cellIs" dxfId="1489" priority="220" operator="equal">
      <formula>"Fehler"</formula>
    </cfRule>
  </conditionalFormatting>
  <conditionalFormatting sqref="O31">
    <cfRule type="cellIs" dxfId="1488" priority="218" operator="greaterThan">
      <formula>0</formula>
    </cfRule>
    <cfRule type="cellIs" dxfId="1487" priority="219" operator="equal">
      <formula>0</formula>
    </cfRule>
  </conditionalFormatting>
  <conditionalFormatting sqref="O31">
    <cfRule type="cellIs" dxfId="1486" priority="217" operator="equal">
      <formula>"Fehler"</formula>
    </cfRule>
  </conditionalFormatting>
  <conditionalFormatting sqref="E24:F24">
    <cfRule type="containsText" dxfId="1485" priority="216" operator="containsText" text="F:&gt;10h">
      <formula>NOT(ISERROR(SEARCH("F:&gt;10h",E24)))</formula>
    </cfRule>
  </conditionalFormatting>
  <conditionalFormatting sqref="D24">
    <cfRule type="cellIs" dxfId="1484" priority="214" operator="greaterThan">
      <formula>0.416666666666667</formula>
    </cfRule>
    <cfRule type="cellIs" dxfId="1483" priority="215" operator="greaterThan">
      <formula>0.333333333333333</formula>
    </cfRule>
  </conditionalFormatting>
  <conditionalFormatting sqref="D24">
    <cfRule type="cellIs" dxfId="1482" priority="213" operator="equal">
      <formula>0</formula>
    </cfRule>
  </conditionalFormatting>
  <conditionalFormatting sqref="D24">
    <cfRule type="cellIs" dxfId="1481" priority="211" operator="greaterThan">
      <formula>0.416666666666667</formula>
    </cfRule>
    <cfRule type="cellIs" dxfId="1480" priority="212" operator="greaterThan">
      <formula>0.333333333333333</formula>
    </cfRule>
  </conditionalFormatting>
  <conditionalFormatting sqref="I24">
    <cfRule type="cellIs" dxfId="1479" priority="209" operator="greaterThan">
      <formula>0</formula>
    </cfRule>
    <cfRule type="cellIs" dxfId="1478" priority="210" operator="equal">
      <formula>0</formula>
    </cfRule>
  </conditionalFormatting>
  <conditionalFormatting sqref="I24">
    <cfRule type="cellIs" dxfId="1477" priority="208" operator="equal">
      <formula>"Fehler"</formula>
    </cfRule>
  </conditionalFormatting>
  <conditionalFormatting sqref="L24">
    <cfRule type="cellIs" dxfId="1476" priority="206" operator="greaterThan">
      <formula>0</formula>
    </cfRule>
    <cfRule type="cellIs" dxfId="1475" priority="207" operator="equal">
      <formula>0</formula>
    </cfRule>
  </conditionalFormatting>
  <conditionalFormatting sqref="L24">
    <cfRule type="cellIs" dxfId="1474" priority="205" operator="equal">
      <formula>"Fehler"</formula>
    </cfRule>
  </conditionalFormatting>
  <conditionalFormatting sqref="O24">
    <cfRule type="cellIs" dxfId="1473" priority="203" operator="greaterThan">
      <formula>0</formula>
    </cfRule>
    <cfRule type="cellIs" dxfId="1472" priority="204" operator="equal">
      <formula>0</formula>
    </cfRule>
  </conditionalFormatting>
  <conditionalFormatting sqref="O24">
    <cfRule type="cellIs" dxfId="1471" priority="202" operator="equal">
      <formula>"Fehler"</formula>
    </cfRule>
  </conditionalFormatting>
  <conditionalFormatting sqref="E17:F17">
    <cfRule type="containsText" dxfId="1470" priority="201" operator="containsText" text="F:&gt;10h">
      <formula>NOT(ISERROR(SEARCH("F:&gt;10h",E17)))</formula>
    </cfRule>
  </conditionalFormatting>
  <conditionalFormatting sqref="D17">
    <cfRule type="cellIs" dxfId="1469" priority="199" operator="greaterThan">
      <formula>0.416666666666667</formula>
    </cfRule>
    <cfRule type="cellIs" dxfId="1468" priority="200" operator="greaterThan">
      <formula>0.333333333333333</formula>
    </cfRule>
  </conditionalFormatting>
  <conditionalFormatting sqref="D17">
    <cfRule type="cellIs" dxfId="1467" priority="198" operator="equal">
      <formula>0</formula>
    </cfRule>
  </conditionalFormatting>
  <conditionalFormatting sqref="D17">
    <cfRule type="cellIs" dxfId="1466" priority="196" operator="greaterThan">
      <formula>0.416666666666667</formula>
    </cfRule>
    <cfRule type="cellIs" dxfId="1465" priority="197" operator="greaterThan">
      <formula>0.333333333333333</formula>
    </cfRule>
  </conditionalFormatting>
  <conditionalFormatting sqref="I17">
    <cfRule type="cellIs" dxfId="1464" priority="194" operator="greaterThan">
      <formula>0</formula>
    </cfRule>
    <cfRule type="cellIs" dxfId="1463" priority="195" operator="equal">
      <formula>0</formula>
    </cfRule>
  </conditionalFormatting>
  <conditionalFormatting sqref="I17">
    <cfRule type="cellIs" dxfId="1462" priority="193" operator="equal">
      <formula>"Fehler"</formula>
    </cfRule>
  </conditionalFormatting>
  <conditionalFormatting sqref="L17">
    <cfRule type="cellIs" dxfId="1461" priority="191" operator="greaterThan">
      <formula>0</formula>
    </cfRule>
    <cfRule type="cellIs" dxfId="1460" priority="192" operator="equal">
      <formula>0</formula>
    </cfRule>
  </conditionalFormatting>
  <conditionalFormatting sqref="L17">
    <cfRule type="cellIs" dxfId="1459" priority="190" operator="equal">
      <formula>"Fehler"</formula>
    </cfRule>
  </conditionalFormatting>
  <conditionalFormatting sqref="O17">
    <cfRule type="cellIs" dxfId="1458" priority="188" operator="greaterThan">
      <formula>0</formula>
    </cfRule>
    <cfRule type="cellIs" dxfId="1457" priority="189" operator="equal">
      <formula>0</formula>
    </cfRule>
  </conditionalFormatting>
  <conditionalFormatting sqref="O17">
    <cfRule type="cellIs" dxfId="1456" priority="187" operator="equal">
      <formula>"Fehler"</formula>
    </cfRule>
  </conditionalFormatting>
  <conditionalFormatting sqref="E10:F10">
    <cfRule type="containsText" dxfId="1455" priority="183" operator="containsText" text="F:&gt;10h">
      <formula>NOT(ISERROR(SEARCH("F:&gt;10h",E10)))</formula>
    </cfRule>
  </conditionalFormatting>
  <conditionalFormatting sqref="D10">
    <cfRule type="cellIs" dxfId="1454" priority="181" operator="greaterThan">
      <formula>0.416666666666667</formula>
    </cfRule>
    <cfRule type="cellIs" dxfId="1453" priority="182" operator="greaterThan">
      <formula>0.333333333333333</formula>
    </cfRule>
  </conditionalFormatting>
  <conditionalFormatting sqref="D10">
    <cfRule type="cellIs" dxfId="1452" priority="180" operator="equal">
      <formula>0</formula>
    </cfRule>
  </conditionalFormatting>
  <conditionalFormatting sqref="D10">
    <cfRule type="cellIs" dxfId="1451" priority="178" operator="greaterThan">
      <formula>0.416666666666667</formula>
    </cfRule>
    <cfRule type="cellIs" dxfId="1450" priority="179" operator="greaterThan">
      <formula>0.333333333333333</formula>
    </cfRule>
  </conditionalFormatting>
  <conditionalFormatting sqref="I10">
    <cfRule type="cellIs" dxfId="1449" priority="176" operator="greaterThan">
      <formula>0</formula>
    </cfRule>
    <cfRule type="cellIs" dxfId="1448" priority="177" operator="equal">
      <formula>0</formula>
    </cfRule>
  </conditionalFormatting>
  <conditionalFormatting sqref="I10">
    <cfRule type="cellIs" dxfId="1447" priority="175" operator="equal">
      <formula>"Fehler"</formula>
    </cfRule>
  </conditionalFormatting>
  <conditionalFormatting sqref="L10">
    <cfRule type="cellIs" dxfId="1446" priority="173" operator="greaterThan">
      <formula>0</formula>
    </cfRule>
    <cfRule type="cellIs" dxfId="1445" priority="174" operator="equal">
      <formula>0</formula>
    </cfRule>
  </conditionalFormatting>
  <conditionalFormatting sqref="L10">
    <cfRule type="cellIs" dxfId="1444" priority="172" operator="equal">
      <formula>"Fehler"</formula>
    </cfRule>
  </conditionalFormatting>
  <conditionalFormatting sqref="O10">
    <cfRule type="cellIs" dxfId="1443" priority="170" operator="greaterThan">
      <formula>0</formula>
    </cfRule>
    <cfRule type="cellIs" dxfId="1442" priority="171" operator="equal">
      <formula>0</formula>
    </cfRule>
  </conditionalFormatting>
  <conditionalFormatting sqref="O10">
    <cfRule type="cellIs" dxfId="1441" priority="169" operator="equal">
      <formula>"Fehler"</formula>
    </cfRule>
  </conditionalFormatting>
  <conditionalFormatting sqref="E16:F16">
    <cfRule type="containsText" dxfId="1440" priority="159" operator="containsText" text="F:&gt;10h">
      <formula>NOT(ISERROR(SEARCH("F:&gt;10h",E16)))</formula>
    </cfRule>
  </conditionalFormatting>
  <conditionalFormatting sqref="D16">
    <cfRule type="cellIs" dxfId="1439" priority="157" operator="greaterThan">
      <formula>0.416666666666667</formula>
    </cfRule>
    <cfRule type="cellIs" dxfId="1438" priority="158" operator="greaterThan">
      <formula>0.333333333333333</formula>
    </cfRule>
  </conditionalFormatting>
  <conditionalFormatting sqref="D16">
    <cfRule type="cellIs" dxfId="1437" priority="156" operator="equal">
      <formula>0</formula>
    </cfRule>
  </conditionalFormatting>
  <conditionalFormatting sqref="D16">
    <cfRule type="cellIs" dxfId="1436" priority="154" operator="greaterThan">
      <formula>0.416666666666667</formula>
    </cfRule>
    <cfRule type="cellIs" dxfId="1435" priority="155" operator="greaterThan">
      <formula>0.333333333333333</formula>
    </cfRule>
  </conditionalFormatting>
  <conditionalFormatting sqref="I16">
    <cfRule type="cellIs" dxfId="1434" priority="152" operator="greaterThan">
      <formula>0</formula>
    </cfRule>
    <cfRule type="cellIs" dxfId="1433" priority="153" operator="equal">
      <formula>0</formula>
    </cfRule>
  </conditionalFormatting>
  <conditionalFormatting sqref="I16">
    <cfRule type="cellIs" dxfId="1432" priority="151" operator="equal">
      <formula>"Fehler"</formula>
    </cfRule>
  </conditionalFormatting>
  <conditionalFormatting sqref="L16">
    <cfRule type="cellIs" dxfId="1431" priority="149" operator="greaterThan">
      <formula>0</formula>
    </cfRule>
    <cfRule type="cellIs" dxfId="1430" priority="150" operator="equal">
      <formula>0</formula>
    </cfRule>
  </conditionalFormatting>
  <conditionalFormatting sqref="L16">
    <cfRule type="cellIs" dxfId="1429" priority="148" operator="equal">
      <formula>"Fehler"</formula>
    </cfRule>
  </conditionalFormatting>
  <conditionalFormatting sqref="O16">
    <cfRule type="cellIs" dxfId="1428" priority="146" operator="greaterThan">
      <formula>0</formula>
    </cfRule>
    <cfRule type="cellIs" dxfId="1427" priority="147" operator="equal">
      <formula>0</formula>
    </cfRule>
  </conditionalFormatting>
  <conditionalFormatting sqref="O16">
    <cfRule type="cellIs" dxfId="1426" priority="145" operator="equal">
      <formula>"Fehler"</formula>
    </cfRule>
  </conditionalFormatting>
  <conditionalFormatting sqref="E23:F23">
    <cfRule type="containsText" dxfId="1425" priority="144" operator="containsText" text="F:&gt;10h">
      <formula>NOT(ISERROR(SEARCH("F:&gt;10h",E23)))</formula>
    </cfRule>
  </conditionalFormatting>
  <conditionalFormatting sqref="D23">
    <cfRule type="cellIs" dxfId="1424" priority="142" operator="greaterThan">
      <formula>0.416666666666667</formula>
    </cfRule>
    <cfRule type="cellIs" dxfId="1423" priority="143" operator="greaterThan">
      <formula>0.333333333333333</formula>
    </cfRule>
  </conditionalFormatting>
  <conditionalFormatting sqref="D23">
    <cfRule type="cellIs" dxfId="1422" priority="141" operator="equal">
      <formula>0</formula>
    </cfRule>
  </conditionalFormatting>
  <conditionalFormatting sqref="D23">
    <cfRule type="cellIs" dxfId="1421" priority="139" operator="greaterThan">
      <formula>0.416666666666667</formula>
    </cfRule>
    <cfRule type="cellIs" dxfId="1420" priority="140" operator="greaterThan">
      <formula>0.333333333333333</formula>
    </cfRule>
  </conditionalFormatting>
  <conditionalFormatting sqref="I23">
    <cfRule type="cellIs" dxfId="1419" priority="137" operator="greaterThan">
      <formula>0</formula>
    </cfRule>
    <cfRule type="cellIs" dxfId="1418" priority="138" operator="equal">
      <formula>0</formula>
    </cfRule>
  </conditionalFormatting>
  <conditionalFormatting sqref="I23">
    <cfRule type="cellIs" dxfId="1417" priority="136" operator="equal">
      <formula>"Fehler"</formula>
    </cfRule>
  </conditionalFormatting>
  <conditionalFormatting sqref="L23">
    <cfRule type="cellIs" dxfId="1416" priority="134" operator="greaterThan">
      <formula>0</formula>
    </cfRule>
    <cfRule type="cellIs" dxfId="1415" priority="135" operator="equal">
      <formula>0</formula>
    </cfRule>
  </conditionalFormatting>
  <conditionalFormatting sqref="L23">
    <cfRule type="cellIs" dxfId="1414" priority="133" operator="equal">
      <formula>"Fehler"</formula>
    </cfRule>
  </conditionalFormatting>
  <conditionalFormatting sqref="O23">
    <cfRule type="cellIs" dxfId="1413" priority="131" operator="greaterThan">
      <formula>0</formula>
    </cfRule>
    <cfRule type="cellIs" dxfId="1412" priority="132" operator="equal">
      <formula>0</formula>
    </cfRule>
  </conditionalFormatting>
  <conditionalFormatting sqref="O23">
    <cfRule type="cellIs" dxfId="1411" priority="130" operator="equal">
      <formula>"Fehler"</formula>
    </cfRule>
  </conditionalFormatting>
  <conditionalFormatting sqref="E30:F30">
    <cfRule type="containsText" dxfId="1410" priority="129" operator="containsText" text="F:&gt;10h">
      <formula>NOT(ISERROR(SEARCH("F:&gt;10h",E30)))</formula>
    </cfRule>
  </conditionalFormatting>
  <conditionalFormatting sqref="D30">
    <cfRule type="cellIs" dxfId="1409" priority="127" operator="greaterThan">
      <formula>0.416666666666667</formula>
    </cfRule>
    <cfRule type="cellIs" dxfId="1408" priority="128" operator="greaterThan">
      <formula>0.333333333333333</formula>
    </cfRule>
  </conditionalFormatting>
  <conditionalFormatting sqref="D30">
    <cfRule type="cellIs" dxfId="1407" priority="126" operator="equal">
      <formula>0</formula>
    </cfRule>
  </conditionalFormatting>
  <conditionalFormatting sqref="D30">
    <cfRule type="cellIs" dxfId="1406" priority="124" operator="greaterThan">
      <formula>0.416666666666667</formula>
    </cfRule>
    <cfRule type="cellIs" dxfId="1405" priority="125" operator="greaterThan">
      <formula>0.333333333333333</formula>
    </cfRule>
  </conditionalFormatting>
  <conditionalFormatting sqref="I30">
    <cfRule type="cellIs" dxfId="1404" priority="122" operator="greaterThan">
      <formula>0</formula>
    </cfRule>
    <cfRule type="cellIs" dxfId="1403" priority="123" operator="equal">
      <formula>0</formula>
    </cfRule>
  </conditionalFormatting>
  <conditionalFormatting sqref="I30">
    <cfRule type="cellIs" dxfId="1402" priority="121" operator="equal">
      <formula>"Fehler"</formula>
    </cfRule>
  </conditionalFormatting>
  <conditionalFormatting sqref="L30">
    <cfRule type="cellIs" dxfId="1401" priority="119" operator="greaterThan">
      <formula>0</formula>
    </cfRule>
    <cfRule type="cellIs" dxfId="1400" priority="120" operator="equal">
      <formula>0</formula>
    </cfRule>
  </conditionalFormatting>
  <conditionalFormatting sqref="L30">
    <cfRule type="cellIs" dxfId="1399" priority="118" operator="equal">
      <formula>"Fehler"</formula>
    </cfRule>
  </conditionalFormatting>
  <conditionalFormatting sqref="O30">
    <cfRule type="cellIs" dxfId="1398" priority="116" operator="greaterThan">
      <formula>0</formula>
    </cfRule>
    <cfRule type="cellIs" dxfId="1397" priority="117" operator="equal">
      <formula>0</formula>
    </cfRule>
  </conditionalFormatting>
  <conditionalFormatting sqref="O30">
    <cfRule type="cellIs" dxfId="1396" priority="115" operator="equal">
      <formula>"Fehler"</formula>
    </cfRule>
  </conditionalFormatting>
  <conditionalFormatting sqref="E34:F36">
    <cfRule type="containsText" dxfId="1395" priority="18" operator="containsText" text="F:&gt;10h">
      <formula>NOT(ISERROR(SEARCH("F:&gt;10h",E34)))</formula>
    </cfRule>
  </conditionalFormatting>
  <conditionalFormatting sqref="D34:D36">
    <cfRule type="cellIs" dxfId="1394" priority="16" operator="greaterThan">
      <formula>0.416666666666667</formula>
    </cfRule>
    <cfRule type="cellIs" dxfId="1393" priority="17" operator="greaterThan">
      <formula>0.333333333333333</formula>
    </cfRule>
  </conditionalFormatting>
  <conditionalFormatting sqref="D34:D36">
    <cfRule type="cellIs" dxfId="1392" priority="15" operator="equal">
      <formula>0</formula>
    </cfRule>
  </conditionalFormatting>
  <conditionalFormatting sqref="D34:D36">
    <cfRule type="cellIs" dxfId="1391" priority="13" operator="greaterThan">
      <formula>0.416666666666667</formula>
    </cfRule>
    <cfRule type="cellIs" dxfId="1390" priority="14" operator="greaterThan">
      <formula>0.333333333333333</formula>
    </cfRule>
  </conditionalFormatting>
  <conditionalFormatting sqref="I34:I36">
    <cfRule type="cellIs" dxfId="1389" priority="11" operator="greaterThan">
      <formula>0</formula>
    </cfRule>
    <cfRule type="cellIs" dxfId="1388" priority="12" operator="equal">
      <formula>0</formula>
    </cfRule>
  </conditionalFormatting>
  <conditionalFormatting sqref="I34:I36">
    <cfRule type="cellIs" dxfId="1387" priority="10" operator="equal">
      <formula>"Fehler"</formula>
    </cfRule>
  </conditionalFormatting>
  <conditionalFormatting sqref="L34:L36">
    <cfRule type="cellIs" dxfId="1386" priority="8" operator="greaterThan">
      <formula>0</formula>
    </cfRule>
    <cfRule type="cellIs" dxfId="1385" priority="9" operator="equal">
      <formula>0</formula>
    </cfRule>
  </conditionalFormatting>
  <conditionalFormatting sqref="L34:L36">
    <cfRule type="cellIs" dxfId="1384" priority="7" operator="equal">
      <formula>"Fehler"</formula>
    </cfRule>
  </conditionalFormatting>
  <conditionalFormatting sqref="O34:O36">
    <cfRule type="cellIs" dxfId="1383" priority="5" operator="greaterThan">
      <formula>0</formula>
    </cfRule>
    <cfRule type="cellIs" dxfId="1382" priority="6" operator="equal">
      <formula>0</formula>
    </cfRule>
  </conditionalFormatting>
  <conditionalFormatting sqref="O34:O36">
    <cfRule type="cellIs" dxfId="1381" priority="4" operator="equal">
      <formula>"Fehler"</formula>
    </cfRule>
  </conditionalFormatting>
  <conditionalFormatting sqref="E20:F21">
    <cfRule type="containsText" dxfId="1380" priority="66" operator="containsText" text="F:&gt;10h">
      <formula>NOT(ISERROR(SEARCH("F:&gt;10h",E20)))</formula>
    </cfRule>
  </conditionalFormatting>
  <conditionalFormatting sqref="D20:D21">
    <cfRule type="cellIs" dxfId="1379" priority="64" operator="greaterThan">
      <formula>0.416666666666667</formula>
    </cfRule>
    <cfRule type="cellIs" dxfId="1378" priority="65" operator="greaterThan">
      <formula>0.333333333333333</formula>
    </cfRule>
  </conditionalFormatting>
  <conditionalFormatting sqref="D20:D21">
    <cfRule type="cellIs" dxfId="1377" priority="63" operator="equal">
      <formula>0</formula>
    </cfRule>
  </conditionalFormatting>
  <conditionalFormatting sqref="D20:D21">
    <cfRule type="cellIs" dxfId="1376" priority="61" operator="greaterThan">
      <formula>0.416666666666667</formula>
    </cfRule>
    <cfRule type="cellIs" dxfId="1375" priority="62" operator="greaterThan">
      <formula>0.333333333333333</formula>
    </cfRule>
  </conditionalFormatting>
  <conditionalFormatting sqref="I20:I21">
    <cfRule type="cellIs" dxfId="1374" priority="59" operator="greaterThan">
      <formula>0</formula>
    </cfRule>
    <cfRule type="cellIs" dxfId="1373" priority="60" operator="equal">
      <formula>0</formula>
    </cfRule>
  </conditionalFormatting>
  <conditionalFormatting sqref="I20:I21">
    <cfRule type="cellIs" dxfId="1372" priority="58" operator="equal">
      <formula>"Fehler"</formula>
    </cfRule>
  </conditionalFormatting>
  <conditionalFormatting sqref="L20:L21">
    <cfRule type="cellIs" dxfId="1371" priority="56" operator="greaterThan">
      <formula>0</formula>
    </cfRule>
    <cfRule type="cellIs" dxfId="1370" priority="57" operator="equal">
      <formula>0</formula>
    </cfRule>
  </conditionalFormatting>
  <conditionalFormatting sqref="L20:L21">
    <cfRule type="cellIs" dxfId="1369" priority="55" operator="equal">
      <formula>"Fehler"</formula>
    </cfRule>
  </conditionalFormatting>
  <conditionalFormatting sqref="O20:O21">
    <cfRule type="cellIs" dxfId="1368" priority="53" operator="greaterThan">
      <formula>0</formula>
    </cfRule>
    <cfRule type="cellIs" dxfId="1367" priority="54" operator="equal">
      <formula>0</formula>
    </cfRule>
  </conditionalFormatting>
  <conditionalFormatting sqref="O20:O21">
    <cfRule type="cellIs" dxfId="1366" priority="52" operator="equal">
      <formula>"Fehler"</formula>
    </cfRule>
  </conditionalFormatting>
  <conditionalFormatting sqref="E27:F28">
    <cfRule type="containsText" dxfId="1365" priority="48" operator="containsText" text="F:&gt;10h">
      <formula>NOT(ISERROR(SEARCH("F:&gt;10h",E27)))</formula>
    </cfRule>
  </conditionalFormatting>
  <conditionalFormatting sqref="D27:D28">
    <cfRule type="cellIs" dxfId="1364" priority="46" operator="greaterThan">
      <formula>0.416666666666667</formula>
    </cfRule>
    <cfRule type="cellIs" dxfId="1363" priority="47" operator="greaterThan">
      <formula>0.333333333333333</formula>
    </cfRule>
  </conditionalFormatting>
  <conditionalFormatting sqref="D27:D28">
    <cfRule type="cellIs" dxfId="1362" priority="45" operator="equal">
      <formula>0</formula>
    </cfRule>
  </conditionalFormatting>
  <conditionalFormatting sqref="D27:D28">
    <cfRule type="cellIs" dxfId="1361" priority="43" operator="greaterThan">
      <formula>0.416666666666667</formula>
    </cfRule>
    <cfRule type="cellIs" dxfId="1360" priority="44" operator="greaterThan">
      <formula>0.333333333333333</formula>
    </cfRule>
  </conditionalFormatting>
  <conditionalFormatting sqref="I27:I28">
    <cfRule type="cellIs" dxfId="1359" priority="41" operator="greaterThan">
      <formula>0</formula>
    </cfRule>
    <cfRule type="cellIs" dxfId="1358" priority="42" operator="equal">
      <formula>0</formula>
    </cfRule>
  </conditionalFormatting>
  <conditionalFormatting sqref="I27:I28">
    <cfRule type="cellIs" dxfId="1357" priority="40" operator="equal">
      <formula>"Fehler"</formula>
    </cfRule>
  </conditionalFormatting>
  <conditionalFormatting sqref="L27:L28">
    <cfRule type="cellIs" dxfId="1356" priority="38" operator="greaterThan">
      <formula>0</formula>
    </cfRule>
    <cfRule type="cellIs" dxfId="1355" priority="39" operator="equal">
      <formula>0</formula>
    </cfRule>
  </conditionalFormatting>
  <conditionalFormatting sqref="L27:L28">
    <cfRule type="cellIs" dxfId="1354" priority="37" operator="equal">
      <formula>"Fehler"</formula>
    </cfRule>
  </conditionalFormatting>
  <conditionalFormatting sqref="O27:O28">
    <cfRule type="cellIs" dxfId="1353" priority="35" operator="greaterThan">
      <formula>0</formula>
    </cfRule>
    <cfRule type="cellIs" dxfId="1352" priority="36" operator="equal">
      <formula>0</formula>
    </cfRule>
  </conditionalFormatting>
  <conditionalFormatting sqref="O27:O28">
    <cfRule type="cellIs" dxfId="1351" priority="34"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851" operator="equal" id="{7311C70D-9012-4801-A11C-3B5EBABA8EAE}">
            <xm:f>-B4*Stundennachweis!C10</xm:f>
            <x14:dxf>
              <font>
                <color theme="0"/>
              </font>
            </x14:dxf>
          </x14:cfRule>
          <xm:sqref>F4:F5 E3</xm:sqref>
        </x14:conditionalFormatting>
        <x14:conditionalFormatting xmlns:xm="http://schemas.microsoft.com/office/excel/2006/main">
          <x14:cfRule type="cellIs" priority="91" operator="equal" id="{553FE8EE-C358-4B97-B741-BF7EF320BAD9}">
            <xm:f>Stundennachweis!$C$10</xm:f>
            <x14:dxf>
              <font>
                <b/>
                <i val="0"/>
                <color rgb="FF00B050"/>
              </font>
            </x14:dxf>
          </x14:cfRule>
          <x14:cfRule type="cellIs" priority="92" operator="lessThan" id="{B7BC2101-02E4-410C-9EF1-DBA7376E6303}">
            <xm:f>Stundennachweis!$C$10</xm:f>
            <x14:dxf>
              <font>
                <b val="0"/>
                <i/>
                <color rgb="FFFF0000"/>
              </font>
            </x14:dxf>
          </x14:cfRule>
          <x14:cfRule type="cellIs" priority="93" operator="greaterThan" id="{CDB712A9-5638-407C-935B-DED05A368AFD}">
            <xm:f>Stundennachweis!$C$10</xm:f>
            <x14:dxf>
              <font>
                <b/>
                <i/>
                <color rgb="FF00B050"/>
              </font>
            </x14:dxf>
          </x14:cfRule>
          <xm:sqref>E6:F6</xm:sqref>
        </x14:conditionalFormatting>
        <x14:conditionalFormatting xmlns:xm="http://schemas.microsoft.com/office/excel/2006/main">
          <x14:cfRule type="cellIs" priority="70" operator="equal" id="{5D36F600-88F0-46B4-857C-8330BE8B2F2E}">
            <xm:f>Stundennachweis!$C$10</xm:f>
            <x14:dxf>
              <font>
                <b/>
                <i val="0"/>
                <color rgb="FF00B050"/>
              </font>
            </x14:dxf>
          </x14:cfRule>
          <x14:cfRule type="cellIs" priority="71" operator="lessThan" id="{DDE448C5-1C03-403A-8ACC-439484A1DB3C}">
            <xm:f>Stundennachweis!$C$10</xm:f>
            <x14:dxf>
              <font>
                <b val="0"/>
                <i/>
                <color rgb="FFFF0000"/>
              </font>
            </x14:dxf>
          </x14:cfRule>
          <x14:cfRule type="cellIs" priority="72" operator="greaterThan" id="{3175E9BC-D776-425B-AF3F-E1E747BB3C31}">
            <xm:f>Stundennachweis!$C$10</xm:f>
            <x14:dxf>
              <font>
                <b/>
                <i/>
                <color rgb="FF00B050"/>
              </font>
            </x14:dxf>
          </x14:cfRule>
          <xm:sqref>E12:F12</xm:sqref>
        </x14:conditionalFormatting>
        <x14:conditionalFormatting xmlns:xm="http://schemas.microsoft.com/office/excel/2006/main">
          <x14:cfRule type="cellIs" priority="67" operator="equal" id="{EC26CAA7-C49D-4B11-B87E-4FE664EAF266}">
            <xm:f>Stundennachweis!$C$10</xm:f>
            <x14:dxf>
              <font>
                <b/>
                <i val="0"/>
                <color rgb="FF00B050"/>
              </font>
            </x14:dxf>
          </x14:cfRule>
          <x14:cfRule type="cellIs" priority="68" operator="lessThan" id="{30536852-AE92-4688-B738-4BA9D7703BD3}">
            <xm:f>Stundennachweis!$C$10</xm:f>
            <x14:dxf>
              <font>
                <b val="0"/>
                <i/>
                <color rgb="FFFF0000"/>
              </font>
            </x14:dxf>
          </x14:cfRule>
          <x14:cfRule type="cellIs" priority="69" operator="greaterThan" id="{25425CCB-54CE-4BEF-A1C4-B96697B3FBED}">
            <xm:f>Stundennachweis!$C$10</xm:f>
            <x14:dxf>
              <font>
                <b/>
                <i/>
                <color rgb="FF00B050"/>
              </font>
            </x14:dxf>
          </x14:cfRule>
          <xm:sqref>E19:F19</xm:sqref>
        </x14:conditionalFormatting>
        <x14:conditionalFormatting xmlns:xm="http://schemas.microsoft.com/office/excel/2006/main">
          <x14:cfRule type="cellIs" priority="49" operator="equal" id="{BE856BB3-4254-4751-9DCD-F3FB8FA39905}">
            <xm:f>Stundennachweis!$C$10</xm:f>
            <x14:dxf>
              <font>
                <b/>
                <i val="0"/>
                <color rgb="FF00B050"/>
              </font>
            </x14:dxf>
          </x14:cfRule>
          <x14:cfRule type="cellIs" priority="50" operator="lessThan" id="{1274A546-4638-41B5-9882-F958FFDEF05B}">
            <xm:f>Stundennachweis!$C$10</xm:f>
            <x14:dxf>
              <font>
                <b val="0"/>
                <i/>
                <color rgb="FFFF0000"/>
              </font>
            </x14:dxf>
          </x14:cfRule>
          <x14:cfRule type="cellIs" priority="51" operator="greaterThan" id="{D119BED0-27D9-4FAB-99A2-E24EDC3C29A2}">
            <xm:f>Stundennachweis!$C$10</xm:f>
            <x14:dxf>
              <font>
                <b/>
                <i/>
                <color rgb="FF00B050"/>
              </font>
            </x14:dxf>
          </x14:cfRule>
          <xm:sqref>E26:F26</xm:sqref>
        </x14:conditionalFormatting>
        <x14:conditionalFormatting xmlns:xm="http://schemas.microsoft.com/office/excel/2006/main">
          <x14:cfRule type="cellIs" priority="1" operator="equal" id="{81A1B632-DA36-4EC2-B9D7-7D6CADE1DC86}">
            <xm:f>Stundennachweis!$C$10</xm:f>
            <x14:dxf>
              <font>
                <b/>
                <i val="0"/>
                <color rgb="FF00B050"/>
              </font>
            </x14:dxf>
          </x14:cfRule>
          <x14:cfRule type="cellIs" priority="2" operator="lessThan" id="{8CCEAE4A-8744-4157-AF07-B693648408B0}">
            <xm:f>Stundennachweis!$C$10</xm:f>
            <x14:dxf>
              <font>
                <b val="0"/>
                <i/>
                <color rgb="FFFF0000"/>
              </font>
            </x14:dxf>
          </x14:cfRule>
          <x14:cfRule type="cellIs" priority="3" operator="greaterThan" id="{7E3A72FE-623E-4D35-A5C5-31DD729EA3E0}">
            <xm:f>Stundennachweis!$C$10</xm:f>
            <x14:dxf>
              <font>
                <b/>
                <i/>
                <color rgb="FF00B050"/>
              </font>
            </x14:dxf>
          </x14:cfRule>
          <xm:sqref>E33:F33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R34"/>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v1.3</v>
      </c>
    </row>
    <row r="2" spans="1:18" s="8" customFormat="1" x14ac:dyDescent="0.25">
      <c r="A2" s="46"/>
      <c r="B2" s="7" t="s">
        <v>11</v>
      </c>
      <c r="D2" s="33" t="str">
        <f>IF(E3&gt;(B4*Stundennachweis!C10/2),"&gt;150%!"," ")</f>
        <v xml:space="preserve"> </v>
      </c>
      <c r="E2" s="11">
        <f>SUM(D6:D8)*24+E16+E23+E30+P2+SUM(D31:D34)*24</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row>
    <row r="4" spans="1:18" x14ac:dyDescent="0.25">
      <c r="B4" s="43">
        <v>4.2</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0</v>
      </c>
      <c r="C6" s="4">
        <v>1</v>
      </c>
      <c r="D6" s="21">
        <f>IF(P6&gt;0,P6,(I6+L6+O6))</f>
        <v>0</v>
      </c>
      <c r="E6" s="10" t="str">
        <f>IF(D6*24&gt;10,"F:&gt;10h","")</f>
        <v/>
      </c>
      <c r="F6" s="10"/>
      <c r="G6" s="22"/>
      <c r="H6" s="22"/>
      <c r="I6" s="16">
        <f>IF(OR(H6-G6&lt;0,H6*24&gt;23,AND(H6&gt;0,G6=0),AND(G6&lt;&gt;0,G6*24&lt;6)),"Fehler",H6-G6)</f>
        <v>0</v>
      </c>
      <c r="J6" s="22"/>
      <c r="K6" s="22"/>
      <c r="L6" s="16">
        <f t="shared" ref="L6" si="0">IF(OR(K6-J6&lt;0,K6*24&gt;23,AND(K6&gt;0,J6=0),AND(J6&lt;&gt;0,J6*24&lt;6)),"Fehler",K6-J6)</f>
        <v>0</v>
      </c>
      <c r="M6" s="22"/>
      <c r="N6" s="22"/>
      <c r="O6" s="16">
        <f t="shared" ref="O6" si="1">IF(OR(N6-M6&lt;0,N6*24&gt;23,AND(N6&gt;0,M6=0),AND(M6&lt;&gt;0,M6*24&lt;6)),"Fehler",N6-M6)</f>
        <v>0</v>
      </c>
      <c r="P6" s="22"/>
      <c r="R6" s="35"/>
    </row>
    <row r="7" spans="1:18" x14ac:dyDescent="0.25">
      <c r="B7" s="5" t="s">
        <v>1</v>
      </c>
      <c r="C7" s="4">
        <v>2</v>
      </c>
      <c r="D7" s="21">
        <f>IF(P7&gt;0,P7,(I7+L7+O7))</f>
        <v>0</v>
      </c>
      <c r="E7" s="10" t="str">
        <f>IF(D7*24&gt;10,"F:&gt;10h","")</f>
        <v/>
      </c>
      <c r="F7" s="10"/>
      <c r="G7" s="22"/>
      <c r="H7" s="22"/>
      <c r="I7" s="16">
        <f>IF(OR(H7-G7&lt;0,H7*24&gt;23,AND(H7&gt;0,G7=0),AND(G7&lt;&gt;0,G7*24&lt;6)),"Fehler",H7-G7)</f>
        <v>0</v>
      </c>
      <c r="J7" s="22"/>
      <c r="K7" s="22"/>
      <c r="L7" s="16">
        <f t="shared" ref="L7" si="2">IF(OR(K7-J7&lt;0,K7*24&gt;23,AND(K7&gt;0,J7=0),AND(J7&lt;&gt;0,J7*24&lt;6)),"Fehler",K7-J7)</f>
        <v>0</v>
      </c>
      <c r="M7" s="22"/>
      <c r="N7" s="22"/>
      <c r="O7" s="16">
        <f t="shared" ref="O7" si="3">IF(OR(N7-M7&lt;0,N7*24&gt;23,AND(N7&gt;0,M7=0),AND(M7&lt;&gt;0,M7*24&lt;6)),"Fehler",N7-M7)</f>
        <v>0</v>
      </c>
      <c r="P7" s="22"/>
      <c r="R7" s="35"/>
    </row>
    <row r="8" spans="1:18" x14ac:dyDescent="0.25">
      <c r="B8" s="5" t="s">
        <v>2</v>
      </c>
      <c r="C8" s="6">
        <v>3</v>
      </c>
      <c r="D8" s="21">
        <f t="shared" ref="D8" si="4">IF(P8&gt;0,P8,(I8+L8+O8))</f>
        <v>0</v>
      </c>
      <c r="E8" s="10" t="str">
        <f t="shared" ref="E8" si="5">IF(D8*24&gt;10,"F:&gt;10h","")</f>
        <v/>
      </c>
      <c r="F8" s="10"/>
      <c r="G8" s="22"/>
      <c r="H8" s="22"/>
      <c r="I8" s="16">
        <f t="shared" ref="I8" si="6">IF(OR(H8-G8&lt;0,H8*24&gt;23,AND(H8&gt;0,G8=0),AND(G8&lt;&gt;0,G8*24&lt;6)),"Fehler",H8-G8)</f>
        <v>0</v>
      </c>
      <c r="J8" s="22"/>
      <c r="K8" s="22"/>
      <c r="L8" s="16">
        <f t="shared" ref="L8" si="7">IF(OR(K8-J8&lt;0,K8*24&gt;23,AND(K8&gt;0,J8=0),AND(J8&lt;&gt;0,J8*24&lt;6)),"Fehler",K8-J8)</f>
        <v>0</v>
      </c>
      <c r="M8" s="22"/>
      <c r="N8" s="22"/>
      <c r="O8" s="16">
        <f t="shared" ref="O8" si="8">IF(OR(N8-M8&lt;0,N8*24&gt;23,AND(N8&gt;0,M8=0),AND(M8&lt;&gt;0,M8*24&lt;6)),"Fehler",N8-M8)</f>
        <v>0</v>
      </c>
      <c r="P8" s="22"/>
      <c r="R8" s="35"/>
    </row>
    <row r="9" spans="1:18" x14ac:dyDescent="0.25">
      <c r="B9" s="1" t="s">
        <v>3</v>
      </c>
      <c r="C9" s="2">
        <v>4</v>
      </c>
      <c r="D9" s="2"/>
      <c r="E9" s="9">
        <f>SUM(D6:D8)*24+((Januar!D34+Januar!D35+Januar!D36)*24)</f>
        <v>0</v>
      </c>
      <c r="F9" s="9"/>
      <c r="G9" s="19"/>
      <c r="H9" s="19"/>
      <c r="I9" s="17"/>
      <c r="J9" s="19"/>
      <c r="K9" s="19"/>
      <c r="L9" s="17"/>
      <c r="M9" s="19"/>
      <c r="N9" s="19"/>
      <c r="O9" s="17"/>
      <c r="P9" s="17"/>
      <c r="Q9" s="17"/>
      <c r="R9" s="17"/>
    </row>
    <row r="10" spans="1:18" x14ac:dyDescent="0.25">
      <c r="A10" s="45">
        <v>6</v>
      </c>
      <c r="B10" s="5" t="s">
        <v>4</v>
      </c>
      <c r="C10" s="4">
        <v>5</v>
      </c>
      <c r="D10" s="21">
        <f>IF(P10&gt;0,P10,(I10+L10+O10))</f>
        <v>0</v>
      </c>
      <c r="E10" s="10" t="str">
        <f>IF(D10*24&gt;10,"F:&gt;10h","")</f>
        <v/>
      </c>
      <c r="F10" s="10"/>
      <c r="G10" s="22"/>
      <c r="H10" s="22"/>
      <c r="I10" s="16">
        <f t="shared" ref="I10" si="9">IF(OR(H10-G10&lt;0,H10*24&gt;23,AND(H10&gt;0,G10=0),AND(G10&lt;&gt;0,G10*24&lt;6)),"Fehler",H10-G10)</f>
        <v>0</v>
      </c>
      <c r="J10" s="22"/>
      <c r="K10" s="22"/>
      <c r="L10" s="16">
        <f t="shared" ref="L10" si="10">IF(OR(K10-J10&lt;0,K10*24&gt;23,AND(K10&gt;0,J10=0),AND(J10&lt;&gt;0,J10*24&lt;6)),"Fehler",K10-J10)</f>
        <v>0</v>
      </c>
      <c r="M10" s="22"/>
      <c r="N10" s="22"/>
      <c r="O10" s="16">
        <f t="shared" ref="O10" si="11">IF(OR(N10-M10&lt;0,N10*24&gt;23,AND(N10&gt;0,M10=0),AND(M10&lt;&gt;0,M10*24&lt;6)),"Fehler",N10-M10)</f>
        <v>0</v>
      </c>
      <c r="P10" s="22"/>
      <c r="R10" s="35"/>
    </row>
    <row r="11" spans="1:18" x14ac:dyDescent="0.25">
      <c r="B11" s="5" t="s">
        <v>5</v>
      </c>
      <c r="C11" s="4">
        <v>6</v>
      </c>
      <c r="D11" s="21">
        <f>IF(P11&gt;0,P11,(I11+L11+O11))</f>
        <v>0</v>
      </c>
      <c r="E11" s="10" t="str">
        <f>IF(D11*24&gt;10,"F:&gt;10h","")</f>
        <v/>
      </c>
      <c r="F11" s="10"/>
      <c r="G11" s="22"/>
      <c r="H11" s="22"/>
      <c r="I11" s="16">
        <f t="shared" ref="I11" si="12">IF(OR(H11-G11&lt;0,H11*24&gt;23,AND(H11&gt;0,G11=0),AND(G11&lt;&gt;0,G11*24&lt;6)),"Fehler",H11-G11)</f>
        <v>0</v>
      </c>
      <c r="J11" s="22"/>
      <c r="K11" s="22"/>
      <c r="L11" s="16">
        <f t="shared" ref="L11" si="13">IF(OR(K11-J11&lt;0,K11*24&gt;23,AND(K11&gt;0,J11=0),AND(J11&lt;&gt;0,J11*24&lt;6)),"Fehler",K11-J11)</f>
        <v>0</v>
      </c>
      <c r="M11" s="22"/>
      <c r="N11" s="22"/>
      <c r="O11" s="16">
        <f t="shared" ref="O11" si="14">IF(OR(N11-M11&lt;0,N11*24&gt;23,AND(N11&gt;0,M11=0),AND(M11&lt;&gt;0,M11*24&lt;6)),"Fehler",N11-M11)</f>
        <v>0</v>
      </c>
      <c r="P11" s="22"/>
      <c r="R11" s="35"/>
    </row>
    <row r="12" spans="1:18" x14ac:dyDescent="0.25">
      <c r="B12" s="5" t="s">
        <v>6</v>
      </c>
      <c r="C12" s="4">
        <v>7</v>
      </c>
      <c r="D12" s="21">
        <f>IF(P12&gt;0,P12,(I12+L12+O12))</f>
        <v>0</v>
      </c>
      <c r="E12" s="10" t="str">
        <f>IF(D12*24&gt;10,"F:&gt;10h","")</f>
        <v/>
      </c>
      <c r="F12" s="10"/>
      <c r="G12" s="22"/>
      <c r="H12" s="22"/>
      <c r="I12" s="16">
        <f t="shared" ref="I12:I13" si="15">IF(OR(H12-G12&lt;0,H12*24&gt;23,AND(H12&gt;0,G12=0),AND(G12&lt;&gt;0,G12*24&lt;6)),"Fehler",H12-G12)</f>
        <v>0</v>
      </c>
      <c r="J12" s="22"/>
      <c r="K12" s="22"/>
      <c r="L12" s="16">
        <f t="shared" ref="L12:L13" si="16">IF(OR(K12-J12&lt;0,K12*24&gt;23,AND(K12&gt;0,J12=0),AND(J12&lt;&gt;0,J12*24&lt;6)),"Fehler",K12-J12)</f>
        <v>0</v>
      </c>
      <c r="M12" s="22"/>
      <c r="N12" s="22"/>
      <c r="O12" s="16">
        <f t="shared" ref="O12:O13" si="17">IF(OR(N12-M12&lt;0,N12*24&gt;23,AND(N12&gt;0,M12=0),AND(M12&lt;&gt;0,M12*24&lt;6)),"Fehler",N12-M12)</f>
        <v>0</v>
      </c>
      <c r="P12" s="22"/>
      <c r="R12" s="35"/>
    </row>
    <row r="13" spans="1:18" x14ac:dyDescent="0.25">
      <c r="B13" s="5" t="s">
        <v>0</v>
      </c>
      <c r="C13" s="4">
        <v>8</v>
      </c>
      <c r="D13" s="21">
        <f t="shared" ref="D13" si="18">IF(P13&gt;0,P13,(I13+L13+O13))</f>
        <v>0</v>
      </c>
      <c r="E13" s="10" t="str">
        <f t="shared" ref="E13" si="19">IF(D13*24&gt;10,"F:&gt;10h","")</f>
        <v/>
      </c>
      <c r="F13" s="10"/>
      <c r="G13" s="22"/>
      <c r="H13" s="22"/>
      <c r="I13" s="16">
        <f t="shared" si="15"/>
        <v>0</v>
      </c>
      <c r="J13" s="22"/>
      <c r="K13" s="22"/>
      <c r="L13" s="16">
        <f t="shared" si="16"/>
        <v>0</v>
      </c>
      <c r="M13" s="22"/>
      <c r="N13" s="22"/>
      <c r="O13" s="16">
        <f t="shared" si="17"/>
        <v>0</v>
      </c>
      <c r="P13" s="22"/>
      <c r="R13" s="35"/>
    </row>
    <row r="14" spans="1:18" x14ac:dyDescent="0.25">
      <c r="B14" s="5" t="s">
        <v>1</v>
      </c>
      <c r="C14" s="6">
        <v>9</v>
      </c>
      <c r="D14" s="21">
        <f t="shared" ref="D14" si="20">IF(P14&gt;0,P14,(I14+L14+O14))</f>
        <v>0</v>
      </c>
      <c r="E14" s="10" t="str">
        <f t="shared" ref="E14" si="21">IF(D14*24&gt;10,"F:&gt;10h","")</f>
        <v/>
      </c>
      <c r="F14" s="10"/>
      <c r="G14" s="22"/>
      <c r="H14" s="22"/>
      <c r="I14" s="16">
        <f t="shared" ref="I14" si="22">IF(OR(H14-G14&lt;0,H14*24&gt;23,AND(H14&gt;0,G14=0),AND(G14&lt;&gt;0,G14*24&lt;6)),"Fehler",H14-G14)</f>
        <v>0</v>
      </c>
      <c r="J14" s="22"/>
      <c r="K14" s="22"/>
      <c r="L14" s="16">
        <f t="shared" ref="L14" si="23">IF(OR(K14-J14&lt;0,K14*24&gt;23,AND(K14&gt;0,J14=0),AND(J14&lt;&gt;0,J14*24&lt;6)),"Fehler",K14-J14)</f>
        <v>0</v>
      </c>
      <c r="M14" s="22"/>
      <c r="N14" s="22"/>
      <c r="O14" s="16">
        <f t="shared" ref="O14" si="24">IF(OR(N14-M14&lt;0,N14*24&gt;23,AND(N14&gt;0,M14=0),AND(M14&lt;&gt;0,M14*24&lt;6)),"Fehler",N14-M14)</f>
        <v>0</v>
      </c>
      <c r="P14" s="22"/>
      <c r="R14" s="35"/>
    </row>
    <row r="15" spans="1:18" x14ac:dyDescent="0.25">
      <c r="B15" s="5" t="s">
        <v>2</v>
      </c>
      <c r="C15" s="4">
        <v>10</v>
      </c>
      <c r="D15" s="21">
        <f t="shared" ref="D15" si="25">IF(P15&gt;0,P15,(I15+L15+O15))</f>
        <v>0</v>
      </c>
      <c r="E15" s="10" t="str">
        <f t="shared" ref="E15" si="26">IF(D15*24&gt;10,"F:&gt;10h","")</f>
        <v/>
      </c>
      <c r="F15" s="10"/>
      <c r="G15" s="22"/>
      <c r="H15" s="22"/>
      <c r="I15" s="16">
        <f t="shared" ref="I15" si="27">IF(OR(H15-G15&lt;0,H15*24&gt;23,AND(H15&gt;0,G15=0),AND(G15&lt;&gt;0,G15*24&lt;6)),"Fehler",H15-G15)</f>
        <v>0</v>
      </c>
      <c r="J15" s="22"/>
      <c r="K15" s="22"/>
      <c r="L15" s="16">
        <f t="shared" ref="L15" si="28">IF(OR(K15-J15&lt;0,K15*24&gt;23,AND(K15&gt;0,J15=0),AND(J15&lt;&gt;0,J15*24&lt;6)),"Fehler",K15-J15)</f>
        <v>0</v>
      </c>
      <c r="M15" s="22"/>
      <c r="N15" s="22"/>
      <c r="O15" s="16">
        <f t="shared" ref="O15" si="29">IF(OR(N15-M15&lt;0,N15*24&gt;23,AND(N15&gt;0,M15=0),AND(M15&lt;&gt;0,M15*24&lt;6)),"Fehler",N15-M15)</f>
        <v>0</v>
      </c>
      <c r="P15" s="22"/>
      <c r="R15" s="35"/>
    </row>
    <row r="16" spans="1:18" x14ac:dyDescent="0.25">
      <c r="B16" s="1" t="s">
        <v>3</v>
      </c>
      <c r="C16" s="2">
        <v>11</v>
      </c>
      <c r="D16" s="2"/>
      <c r="E16" s="9">
        <f>SUM(D10:D15)*24</f>
        <v>0</v>
      </c>
      <c r="F16" s="9"/>
      <c r="G16" s="19"/>
      <c r="H16" s="19"/>
      <c r="I16" s="17"/>
      <c r="J16" s="19"/>
      <c r="K16" s="19"/>
      <c r="L16" s="17"/>
      <c r="M16" s="19"/>
      <c r="N16" s="19"/>
      <c r="O16" s="17"/>
      <c r="P16" s="17"/>
      <c r="Q16" s="17"/>
      <c r="R16" s="17"/>
    </row>
    <row r="17" spans="1:18" x14ac:dyDescent="0.25">
      <c r="A17" s="45">
        <v>7</v>
      </c>
      <c r="B17" s="5" t="s">
        <v>4</v>
      </c>
      <c r="C17" s="4">
        <v>12</v>
      </c>
      <c r="D17" s="21">
        <f t="shared" ref="D17" si="30">IF(P17&gt;0,P17,(I17+L17+O17))</f>
        <v>0</v>
      </c>
      <c r="E17" s="10" t="str">
        <f t="shared" ref="E17" si="31">IF(D17*24&gt;10,"F:&gt;10h","")</f>
        <v/>
      </c>
      <c r="F17" s="10"/>
      <c r="G17" s="22"/>
      <c r="H17" s="22"/>
      <c r="I17" s="16">
        <f t="shared" ref="I17" si="32">IF(OR(H17-G17&lt;0,H17*24&gt;23,AND(H17&gt;0,G17=0),AND(G17&lt;&gt;0,G17*24&lt;6)),"Fehler",H17-G17)</f>
        <v>0</v>
      </c>
      <c r="J17" s="22"/>
      <c r="K17" s="22"/>
      <c r="L17" s="16">
        <f t="shared" ref="L17" si="33">IF(OR(K17-J17&lt;0,K17*24&gt;23,AND(K17&gt;0,J17=0),AND(J17&lt;&gt;0,J17*24&lt;6)),"Fehler",K17-J17)</f>
        <v>0</v>
      </c>
      <c r="M17" s="22"/>
      <c r="N17" s="22"/>
      <c r="O17" s="16">
        <f t="shared" ref="O17" si="34">IF(OR(N17-M17&lt;0,N17*24&gt;23,AND(N17&gt;0,M17=0),AND(M17&lt;&gt;0,M17*24&lt;6)),"Fehler",N17-M17)</f>
        <v>0</v>
      </c>
      <c r="P17" s="22"/>
      <c r="R17" s="35"/>
    </row>
    <row r="18" spans="1:18" x14ac:dyDescent="0.25">
      <c r="B18" s="5" t="s">
        <v>5</v>
      </c>
      <c r="C18" s="4">
        <v>13</v>
      </c>
      <c r="D18" s="21">
        <f t="shared" ref="D18" si="35">IF(P18&gt;0,P18,(I18+L18+O18))</f>
        <v>0</v>
      </c>
      <c r="E18" s="10" t="str">
        <f t="shared" ref="E18" si="36">IF(D18*24&gt;10,"F:&gt;10h","")</f>
        <v/>
      </c>
      <c r="F18" s="10"/>
      <c r="G18" s="22"/>
      <c r="H18" s="22"/>
      <c r="I18" s="16">
        <f t="shared" ref="I18" si="37">IF(OR(H18-G18&lt;0,H18*24&gt;23,AND(H18&gt;0,G18=0),AND(G18&lt;&gt;0,G18*24&lt;6)),"Fehler",H18-G18)</f>
        <v>0</v>
      </c>
      <c r="J18" s="22"/>
      <c r="K18" s="22"/>
      <c r="L18" s="16">
        <f t="shared" ref="L18" si="38">IF(OR(K18-J18&lt;0,K18*24&gt;23,AND(K18&gt;0,J18=0),AND(J18&lt;&gt;0,J18*24&lt;6)),"Fehler",K18-J18)</f>
        <v>0</v>
      </c>
      <c r="M18" s="22"/>
      <c r="N18" s="22"/>
      <c r="O18" s="16">
        <f t="shared" ref="O18" si="39">IF(OR(N18-M18&lt;0,N18*24&gt;23,AND(N18&gt;0,M18=0),AND(M18&lt;&gt;0,M18*24&lt;6)),"Fehler",N18-M18)</f>
        <v>0</v>
      </c>
      <c r="P18" s="22"/>
      <c r="R18" s="35"/>
    </row>
    <row r="19" spans="1:18" x14ac:dyDescent="0.25">
      <c r="B19" s="5" t="s">
        <v>6</v>
      </c>
      <c r="C19" s="4">
        <v>14</v>
      </c>
      <c r="D19" s="21">
        <f t="shared" ref="D19:D20" si="40">IF(P19&gt;0,P19,(I19+L19+O19))</f>
        <v>0</v>
      </c>
      <c r="E19" s="10" t="str">
        <f t="shared" ref="E19:E20" si="41">IF(D19*24&gt;10,"F:&gt;10h","")</f>
        <v/>
      </c>
      <c r="F19" s="10"/>
      <c r="G19" s="22"/>
      <c r="H19" s="22"/>
      <c r="I19" s="16">
        <f>IF(OR(H19-G19&lt;0,H19*24&gt;23,AND(H19&gt;0,G19=0),AND(G19&lt;&gt;0,G19*24&lt;6)),"Fehler",H19-G19)</f>
        <v>0</v>
      </c>
      <c r="J19" s="22"/>
      <c r="K19" s="22"/>
      <c r="L19" s="16">
        <f>IF(OR(K19-J19&lt;0,K19*24&gt;23,AND(K19&gt;0,J19=0),AND(J19&lt;&gt;0,J19*24&lt;6)),"Fehler",K19-J19)</f>
        <v>0</v>
      </c>
      <c r="M19" s="22"/>
      <c r="N19" s="22"/>
      <c r="O19" s="16">
        <f>IF(OR(N19-M19&lt;0,N19*24&gt;23,AND(N19&gt;0,M19=0),AND(M19&lt;&gt;0,M19*24&lt;6)),"Fehler",N19-M19)</f>
        <v>0</v>
      </c>
      <c r="P19" s="22"/>
      <c r="R19" s="35"/>
    </row>
    <row r="20" spans="1:18" x14ac:dyDescent="0.25">
      <c r="B20" s="5" t="s">
        <v>0</v>
      </c>
      <c r="C20" s="4">
        <v>15</v>
      </c>
      <c r="D20" s="21">
        <f t="shared" si="40"/>
        <v>0</v>
      </c>
      <c r="E20" s="10" t="str">
        <f t="shared" si="41"/>
        <v/>
      </c>
      <c r="F20" s="10"/>
      <c r="G20" s="22"/>
      <c r="H20" s="22"/>
      <c r="I20" s="16">
        <f>IF(OR(H20-G20&lt;0,H20*24&gt;23,AND(H20&gt;0,G20=0),AND(G20&lt;&gt;0,G20*24&lt;6)),"Fehler",H20-G20)</f>
        <v>0</v>
      </c>
      <c r="J20" s="22"/>
      <c r="K20" s="22"/>
      <c r="L20" s="16">
        <f>IF(OR(K20-J20&lt;0,K20*24&gt;23,AND(K20&gt;0,J20=0),AND(J20&lt;&gt;0,J20*24&lt;6)),"Fehler",K20-J20)</f>
        <v>0</v>
      </c>
      <c r="M20" s="22"/>
      <c r="N20" s="22"/>
      <c r="O20" s="16">
        <f>IF(OR(N20-M20&lt;0,N20*24&gt;23,AND(N20&gt;0,M20=0),AND(M20&lt;&gt;0,M20*24&lt;6)),"Fehler",N20-M20)</f>
        <v>0</v>
      </c>
      <c r="P20" s="22"/>
      <c r="R20" s="35"/>
    </row>
    <row r="21" spans="1:18" x14ac:dyDescent="0.25">
      <c r="B21" s="5" t="s">
        <v>1</v>
      </c>
      <c r="C21" s="6">
        <v>16</v>
      </c>
      <c r="D21" s="21">
        <f t="shared" ref="D21" si="42">IF(P21&gt;0,P21,(I21+L21+O21))</f>
        <v>0</v>
      </c>
      <c r="E21" s="10" t="str">
        <f t="shared" ref="E21" si="43">IF(D21*24&gt;10,"F:&gt;10h","")</f>
        <v/>
      </c>
      <c r="F21" s="10"/>
      <c r="G21" s="22"/>
      <c r="H21" s="22"/>
      <c r="I21" s="16">
        <f t="shared" ref="I21" si="44">IF(OR(H21-G21&lt;0,H21*24&gt;23,AND(H21&gt;0,G21=0),AND(G21&lt;&gt;0,G21*24&lt;6)),"Fehler",H21-G21)</f>
        <v>0</v>
      </c>
      <c r="J21" s="22"/>
      <c r="K21" s="22"/>
      <c r="L21" s="16">
        <f t="shared" ref="L21" si="45">IF(OR(K21-J21&lt;0,K21*24&gt;23,AND(K21&gt;0,J21=0),AND(J21&lt;&gt;0,J21*24&lt;6)),"Fehler",K21-J21)</f>
        <v>0</v>
      </c>
      <c r="M21" s="22"/>
      <c r="N21" s="22"/>
      <c r="O21" s="16">
        <f t="shared" ref="O21" si="46">IF(OR(N21-M21&lt;0,N21*24&gt;23,AND(N21&gt;0,M21=0),AND(M21&lt;&gt;0,M21*24&lt;6)),"Fehler",N21-M21)</f>
        <v>0</v>
      </c>
      <c r="P21" s="22"/>
      <c r="R21" s="35"/>
    </row>
    <row r="22" spans="1:18" x14ac:dyDescent="0.25">
      <c r="B22" s="5" t="s">
        <v>2</v>
      </c>
      <c r="C22" s="4">
        <v>17</v>
      </c>
      <c r="D22" s="21">
        <f t="shared" ref="D22" si="47">IF(P22&gt;0,P22,(I22+L22+O22))</f>
        <v>0</v>
      </c>
      <c r="E22" s="10" t="str">
        <f t="shared" ref="E22" si="48">IF(D22*24&gt;10,"F:&gt;10h","")</f>
        <v/>
      </c>
      <c r="F22" s="10"/>
      <c r="G22" s="22"/>
      <c r="H22" s="22"/>
      <c r="I22" s="16">
        <f t="shared" ref="I22" si="49">IF(OR(H22-G22&lt;0,H22*24&gt;23,AND(H22&gt;0,G22=0),AND(G22&lt;&gt;0,G22*24&lt;6)),"Fehler",H22-G22)</f>
        <v>0</v>
      </c>
      <c r="J22" s="22"/>
      <c r="K22" s="22"/>
      <c r="L22" s="16">
        <f t="shared" ref="L22" si="50">IF(OR(K22-J22&lt;0,K22*24&gt;23,AND(K22&gt;0,J22=0),AND(J22&lt;&gt;0,J22*24&lt;6)),"Fehler",K22-J22)</f>
        <v>0</v>
      </c>
      <c r="M22" s="22"/>
      <c r="N22" s="22"/>
      <c r="O22" s="16">
        <f t="shared" ref="O22" si="51">IF(OR(N22-M22&lt;0,N22*24&gt;23,AND(N22&gt;0,M22=0),AND(M22&lt;&gt;0,M22*24&lt;6)),"Fehler",N22-M22)</f>
        <v>0</v>
      </c>
      <c r="P22" s="22"/>
      <c r="R22" s="35"/>
    </row>
    <row r="23" spans="1:18" x14ac:dyDescent="0.25">
      <c r="B23" s="1" t="s">
        <v>3</v>
      </c>
      <c r="C23" s="2">
        <v>18</v>
      </c>
      <c r="D23" s="2"/>
      <c r="E23" s="9">
        <f>SUM(D17:D22)*24</f>
        <v>0</v>
      </c>
      <c r="F23" s="9"/>
      <c r="G23" s="19"/>
      <c r="H23" s="19"/>
      <c r="I23" s="17"/>
      <c r="J23" s="19"/>
      <c r="K23" s="19"/>
      <c r="L23" s="17"/>
      <c r="M23" s="19"/>
      <c r="N23" s="19"/>
      <c r="O23" s="17"/>
      <c r="P23" s="17"/>
      <c r="Q23" s="17"/>
      <c r="R23" s="17"/>
    </row>
    <row r="24" spans="1:18" x14ac:dyDescent="0.25">
      <c r="A24" s="45">
        <v>8</v>
      </c>
      <c r="B24" s="5" t="s">
        <v>4</v>
      </c>
      <c r="C24" s="4">
        <v>19</v>
      </c>
      <c r="D24" s="21">
        <f t="shared" ref="D24" si="52">IF(P24&gt;0,P24,(I24+L24+O24))</f>
        <v>0</v>
      </c>
      <c r="E24" s="10" t="str">
        <f t="shared" ref="E24" si="53">IF(D24*24&gt;10,"F:&gt;10h","")</f>
        <v/>
      </c>
      <c r="F24" s="10"/>
      <c r="G24" s="22"/>
      <c r="H24" s="22"/>
      <c r="I24" s="16">
        <f t="shared" ref="I24" si="54">IF(OR(H24-G24&lt;0,H24*24&gt;23,AND(H24&gt;0,G24=0),AND(G24&lt;&gt;0,G24*24&lt;6)),"Fehler",H24-G24)</f>
        <v>0</v>
      </c>
      <c r="J24" s="22"/>
      <c r="K24" s="22"/>
      <c r="L24" s="16">
        <f t="shared" ref="L24" si="55">IF(OR(K24-J24&lt;0,K24*24&gt;23,AND(K24&gt;0,J24=0),AND(J24&lt;&gt;0,J24*24&lt;6)),"Fehler",K24-J24)</f>
        <v>0</v>
      </c>
      <c r="M24" s="22"/>
      <c r="N24" s="22"/>
      <c r="O24" s="16">
        <f t="shared" ref="O24" si="56">IF(OR(N24-M24&lt;0,N24*24&gt;23,AND(N24&gt;0,M24=0),AND(M24&lt;&gt;0,M24*24&lt;6)),"Fehler",N24-M24)</f>
        <v>0</v>
      </c>
      <c r="P24" s="22"/>
      <c r="R24" s="35"/>
    </row>
    <row r="25" spans="1:18" x14ac:dyDescent="0.25">
      <c r="B25" s="5" t="s">
        <v>5</v>
      </c>
      <c r="C25" s="4">
        <v>20</v>
      </c>
      <c r="D25" s="21">
        <f t="shared" ref="D25" si="57">IF(P25&gt;0,P25,(I25+L25+O25))</f>
        <v>0</v>
      </c>
      <c r="E25" s="10" t="str">
        <f t="shared" ref="E25" si="58">IF(D25*24&gt;10,"F:&gt;10h","")</f>
        <v/>
      </c>
      <c r="F25" s="10"/>
      <c r="G25" s="22"/>
      <c r="H25" s="22"/>
      <c r="I25" s="16">
        <f t="shared" ref="I25" si="59">IF(OR(H25-G25&lt;0,H25*24&gt;23,AND(H25&gt;0,G25=0),AND(G25&lt;&gt;0,G25*24&lt;6)),"Fehler",H25-G25)</f>
        <v>0</v>
      </c>
      <c r="J25" s="22"/>
      <c r="K25" s="22"/>
      <c r="L25" s="16">
        <f t="shared" ref="L25" si="60">IF(OR(K25-J25&lt;0,K25*24&gt;23,AND(K25&gt;0,J25=0),AND(J25&lt;&gt;0,J25*24&lt;6)),"Fehler",K25-J25)</f>
        <v>0</v>
      </c>
      <c r="M25" s="22"/>
      <c r="N25" s="22"/>
      <c r="O25" s="16">
        <f t="shared" ref="O25" si="61">IF(OR(N25-M25&lt;0,N25*24&gt;23,AND(N25&gt;0,M25=0),AND(M25&lt;&gt;0,M25*24&lt;6)),"Fehler",N25-M25)</f>
        <v>0</v>
      </c>
      <c r="P25" s="22"/>
      <c r="R25" s="35"/>
    </row>
    <row r="26" spans="1:18" x14ac:dyDescent="0.25">
      <c r="B26" s="5" t="s">
        <v>6</v>
      </c>
      <c r="C26" s="4">
        <v>21</v>
      </c>
      <c r="D26" s="21">
        <f t="shared" ref="D26:D27" si="62">IF(P26&gt;0,P26,(I26+L26+O26))</f>
        <v>0</v>
      </c>
      <c r="E26" s="10" t="str">
        <f t="shared" ref="E26:E27" si="63">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5"/>
    </row>
    <row r="27" spans="1:18" x14ac:dyDescent="0.25">
      <c r="B27" s="5" t="s">
        <v>0</v>
      </c>
      <c r="C27" s="4">
        <v>22</v>
      </c>
      <c r="D27" s="21">
        <f t="shared" si="62"/>
        <v>0</v>
      </c>
      <c r="E27" s="10" t="str">
        <f t="shared" si="63"/>
        <v/>
      </c>
      <c r="F27" s="10"/>
      <c r="G27" s="22"/>
      <c r="H27" s="22"/>
      <c r="I27" s="16">
        <f>IF(OR(H27-G27&lt;0,H27*24&gt;23,AND(H27&gt;0,G27=0),AND(G27&lt;&gt;0,G27*24&lt;6)),"Fehler",H27-G27)</f>
        <v>0</v>
      </c>
      <c r="J27" s="22"/>
      <c r="K27" s="22"/>
      <c r="L27" s="16">
        <f>IF(OR(K27-J27&lt;0,K27*24&gt;23,AND(K27&gt;0,J27=0),AND(J27&lt;&gt;0,J27*24&lt;6)),"Fehler",K27-J27)</f>
        <v>0</v>
      </c>
      <c r="M27" s="22"/>
      <c r="N27" s="22"/>
      <c r="O27" s="16">
        <f>IF(OR(N27-M27&lt;0,N27*24&gt;23,AND(N27&gt;0,M27=0),AND(M27&lt;&gt;0,M27*24&lt;6)),"Fehler",N27-M27)</f>
        <v>0</v>
      </c>
      <c r="P27" s="22"/>
      <c r="R27" s="35"/>
    </row>
    <row r="28" spans="1:18" x14ac:dyDescent="0.25">
      <c r="B28" s="5" t="s">
        <v>1</v>
      </c>
      <c r="C28" s="6">
        <v>23</v>
      </c>
      <c r="D28" s="21">
        <f t="shared" ref="D28" si="64">IF(P28&gt;0,P28,(I28+L28+O28))</f>
        <v>0</v>
      </c>
      <c r="E28" s="10" t="str">
        <f t="shared" ref="E28" si="65">IF(D28*24&gt;10,"F:&gt;10h","")</f>
        <v/>
      </c>
      <c r="F28" s="10"/>
      <c r="G28" s="22"/>
      <c r="H28" s="22"/>
      <c r="I28" s="16">
        <f t="shared" ref="I28" si="66">IF(OR(H28-G28&lt;0,H28*24&gt;23,AND(H28&gt;0,G28=0),AND(G28&lt;&gt;0,G28*24&lt;6)),"Fehler",H28-G28)</f>
        <v>0</v>
      </c>
      <c r="J28" s="22"/>
      <c r="K28" s="22"/>
      <c r="L28" s="16">
        <f t="shared" ref="L28" si="67">IF(OR(K28-J28&lt;0,K28*24&gt;23,AND(K28&gt;0,J28=0),AND(J28&lt;&gt;0,J28*24&lt;6)),"Fehler",K28-J28)</f>
        <v>0</v>
      </c>
      <c r="M28" s="22"/>
      <c r="N28" s="22"/>
      <c r="O28" s="16">
        <f t="shared" ref="O28" si="68">IF(OR(N28-M28&lt;0,N28*24&gt;23,AND(N28&gt;0,M28=0),AND(M28&lt;&gt;0,M28*24&lt;6)),"Fehler",N28-M28)</f>
        <v>0</v>
      </c>
      <c r="P28" s="22"/>
      <c r="R28" s="35"/>
    </row>
    <row r="29" spans="1:18" x14ac:dyDescent="0.25">
      <c r="B29" s="5" t="s">
        <v>2</v>
      </c>
      <c r="C29" s="4">
        <v>24</v>
      </c>
      <c r="D29" s="21">
        <f t="shared" ref="D29" si="69">IF(P29&gt;0,P29,(I29+L29+O29))</f>
        <v>0</v>
      </c>
      <c r="E29" s="10" t="str">
        <f t="shared" ref="E29" si="70">IF(D29*24&gt;10,"F:&gt;10h","")</f>
        <v/>
      </c>
      <c r="F29" s="10"/>
      <c r="G29" s="22"/>
      <c r="H29" s="22"/>
      <c r="I29" s="16">
        <f t="shared" ref="I29" si="71">IF(OR(H29-G29&lt;0,H29*24&gt;23,AND(H29&gt;0,G29=0),AND(G29&lt;&gt;0,G29*24&lt;6)),"Fehler",H29-G29)</f>
        <v>0</v>
      </c>
      <c r="J29" s="22"/>
      <c r="K29" s="22"/>
      <c r="L29" s="16">
        <f t="shared" ref="L29" si="72">IF(OR(K29-J29&lt;0,K29*24&gt;23,AND(K29&gt;0,J29=0),AND(J29&lt;&gt;0,J29*24&lt;6)),"Fehler",K29-J29)</f>
        <v>0</v>
      </c>
      <c r="M29" s="22"/>
      <c r="N29" s="22"/>
      <c r="O29" s="16">
        <f t="shared" ref="O29" si="73">IF(OR(N29-M29&lt;0,N29*24&gt;23,AND(N29&gt;0,M29=0),AND(M29&lt;&gt;0,M29*24&lt;6)),"Fehler",N29-M29)</f>
        <v>0</v>
      </c>
      <c r="P29" s="22"/>
      <c r="R29" s="35"/>
    </row>
    <row r="30" spans="1:18" x14ac:dyDescent="0.25">
      <c r="B30" s="1" t="s">
        <v>3</v>
      </c>
      <c r="C30" s="2">
        <v>25</v>
      </c>
      <c r="D30" s="2"/>
      <c r="E30" s="9">
        <f>SUM(D24:D29)*24</f>
        <v>0</v>
      </c>
      <c r="F30" s="9"/>
      <c r="G30" s="19"/>
      <c r="H30" s="19"/>
      <c r="I30" s="17"/>
      <c r="J30" s="19"/>
      <c r="K30" s="19"/>
      <c r="L30" s="17"/>
      <c r="M30" s="19"/>
      <c r="N30" s="19"/>
      <c r="O30" s="17"/>
      <c r="P30" s="17"/>
      <c r="Q30" s="17"/>
      <c r="R30" s="17"/>
    </row>
    <row r="31" spans="1:18" x14ac:dyDescent="0.25">
      <c r="A31" s="45">
        <v>9</v>
      </c>
      <c r="B31" s="5" t="s">
        <v>4</v>
      </c>
      <c r="C31" s="6">
        <v>26</v>
      </c>
      <c r="D31" s="21">
        <f t="shared" ref="D31" si="74">IF(P31&gt;0,P31,(I31+L31+O31))</f>
        <v>0</v>
      </c>
      <c r="E31" s="10" t="str">
        <f t="shared" ref="E31" si="75">IF(D31*24&gt;10,"F:&gt;10h","")</f>
        <v/>
      </c>
      <c r="F31" s="10"/>
      <c r="G31" s="22"/>
      <c r="H31" s="22"/>
      <c r="I31" s="16">
        <f t="shared" ref="I31" si="76">IF(OR(H31-G31&lt;0,H31*24&gt;23,AND(H31&gt;0,G31=0),AND(G31&lt;&gt;0,G31*24&lt;6)),"Fehler",H31-G31)</f>
        <v>0</v>
      </c>
      <c r="J31" s="22"/>
      <c r="K31" s="22"/>
      <c r="L31" s="16">
        <f t="shared" ref="L31" si="77">IF(OR(K31-J31&lt;0,K31*24&gt;23,AND(K31&gt;0,J31=0),AND(J31&lt;&gt;0,J31*24&lt;6)),"Fehler",K31-J31)</f>
        <v>0</v>
      </c>
      <c r="M31" s="22"/>
      <c r="N31" s="22"/>
      <c r="O31" s="16">
        <f t="shared" ref="O31" si="78">IF(OR(N31-M31&lt;0,N31*24&gt;23,AND(N31&gt;0,M31=0),AND(M31&lt;&gt;0,M31*24&lt;6)),"Fehler",N31-M31)</f>
        <v>0</v>
      </c>
      <c r="P31" s="22"/>
      <c r="R31" s="35"/>
    </row>
    <row r="32" spans="1:18" x14ac:dyDescent="0.25">
      <c r="B32" s="5" t="s">
        <v>5</v>
      </c>
      <c r="C32" s="6">
        <v>27</v>
      </c>
      <c r="D32" s="21">
        <f t="shared" ref="D32" si="79">IF(P32&gt;0,P32,(I32+L32+O32))</f>
        <v>0</v>
      </c>
      <c r="E32" s="10" t="str">
        <f t="shared" ref="E32" si="80">IF(D32*24&gt;10,"F:&gt;10h","")</f>
        <v/>
      </c>
      <c r="F32" s="10"/>
      <c r="G32" s="22"/>
      <c r="H32" s="22"/>
      <c r="I32" s="16">
        <f t="shared" ref="I32" si="81">IF(OR(H32-G32&lt;0,H32*24&gt;23,AND(H32&gt;0,G32=0),AND(G32&lt;&gt;0,G32*24&lt;6)),"Fehler",H32-G32)</f>
        <v>0</v>
      </c>
      <c r="J32" s="22"/>
      <c r="K32" s="22"/>
      <c r="L32" s="16">
        <f t="shared" ref="L32" si="82">IF(OR(K32-J32&lt;0,K32*24&gt;23,AND(K32&gt;0,J32=0),AND(J32&lt;&gt;0,J32*24&lt;6)),"Fehler",K32-J32)</f>
        <v>0</v>
      </c>
      <c r="M32" s="22"/>
      <c r="N32" s="22"/>
      <c r="O32" s="16">
        <f t="shared" ref="O32" si="83">IF(OR(N32-M32&lt;0,N32*24&gt;23,AND(N32&gt;0,M32=0),AND(M32&lt;&gt;0,M32*24&lt;6)),"Fehler",N32-M32)</f>
        <v>0</v>
      </c>
      <c r="P32" s="22"/>
      <c r="R32" s="35"/>
    </row>
    <row r="33" spans="2:18" x14ac:dyDescent="0.25">
      <c r="B33" s="5" t="s">
        <v>6</v>
      </c>
      <c r="C33" s="6">
        <v>28</v>
      </c>
      <c r="D33" s="21">
        <f t="shared" ref="D33" si="84">IF(P33&gt;0,P33,(I33+L33+O33))</f>
        <v>0</v>
      </c>
      <c r="E33" s="10" t="str">
        <f t="shared" ref="E33" si="85">IF(D33*24&gt;10,"F:&gt;10h","")</f>
        <v/>
      </c>
      <c r="F33" s="10"/>
      <c r="G33" s="22"/>
      <c r="H33" s="22"/>
      <c r="I33" s="16">
        <f t="shared" ref="I33" si="86">IF(OR(H33-G33&lt;0,H33*24&gt;23,AND(H33&gt;0,G33=0),AND(G33&lt;&gt;0,G33*24&lt;6)),"Fehler",H33-G33)</f>
        <v>0</v>
      </c>
      <c r="J33" s="22"/>
      <c r="K33" s="22"/>
      <c r="L33" s="16">
        <f t="shared" ref="L33" si="87">IF(OR(K33-J33&lt;0,K33*24&gt;23,AND(K33&gt;0,J33=0),AND(J33&lt;&gt;0,J33*24&lt;6)),"Fehler",K33-J33)</f>
        <v>0</v>
      </c>
      <c r="M33" s="22"/>
      <c r="N33" s="22"/>
      <c r="O33" s="16">
        <f t="shared" ref="O33" si="88">IF(OR(N33-M33&lt;0,N33*24&gt;23,AND(N33&gt;0,M33=0),AND(M33&lt;&gt;0,M33*24&lt;6)),"Fehler",N33-M33)</f>
        <v>0</v>
      </c>
      <c r="P33" s="22"/>
      <c r="R33" s="35"/>
    </row>
    <row r="34" spans="2:18" x14ac:dyDescent="0.25">
      <c r="B34" s="3" t="s">
        <v>0</v>
      </c>
      <c r="C34" s="53">
        <v>29</v>
      </c>
      <c r="D34" s="21">
        <f t="shared" ref="D34" si="89">IF(P34&gt;0,P34,(I34+L34+O34))</f>
        <v>0</v>
      </c>
      <c r="E34" s="10" t="str">
        <f t="shared" ref="E34" si="90">IF(D34*24&gt;10,"F:&gt;10h","")</f>
        <v/>
      </c>
      <c r="F34" s="10"/>
      <c r="G34" s="22"/>
      <c r="H34" s="22"/>
      <c r="I34" s="16">
        <f t="shared" ref="I34" si="91">IF(OR(H34-G34&lt;0,H34*24&gt;23,AND(H34&gt;0,G34=0),AND(G34&lt;&gt;0,G34*24&lt;6)),"Fehler",H34-G34)</f>
        <v>0</v>
      </c>
      <c r="J34" s="22"/>
      <c r="K34" s="22"/>
      <c r="L34" s="16">
        <f t="shared" ref="L34" si="92">IF(OR(K34-J34&lt;0,K34*24&gt;23,AND(K34&gt;0,J34=0),AND(J34&lt;&gt;0,J34*24&lt;6)),"Fehler",K34-J34)</f>
        <v>0</v>
      </c>
      <c r="M34" s="22"/>
      <c r="N34" s="22"/>
      <c r="O34" s="16">
        <f t="shared" ref="O34" si="93">IF(OR(N34-M34&lt;0,N34*24&gt;23,AND(N34&gt;0,M34=0),AND(M34&lt;&gt;0,M34*24&lt;6)),"Fehler",N34-M34)</f>
        <v>0</v>
      </c>
      <c r="P34" s="22"/>
      <c r="R34" s="35"/>
    </row>
  </sheetData>
  <sheetProtection algorithmName="SHA-512" hashValue="dwL10ZpqsB3xva+aIXGkvssgVeMuTGgs/h15BPd/o2iWzBTxRqKVdJWXs1+vQn7XG8XZXe7DiX7/4GbMxQhM+A==" saltValue="wzI4vCtFRq6DJa5j839Blg==" spinCount="100000" sheet="1" objects="1" scenarios="1" selectLockedCells="1"/>
  <conditionalFormatting sqref="F4:F5">
    <cfRule type="cellIs" dxfId="1334" priority="644" operator="equal">
      <formula>0</formula>
    </cfRule>
    <cfRule type="cellIs" dxfId="1333" priority="645" operator="greaterThan">
      <formula>0</formula>
    </cfRule>
    <cfRule type="cellIs" dxfId="1332" priority="646" operator="lessThan">
      <formula>0</formula>
    </cfRule>
  </conditionalFormatting>
  <conditionalFormatting sqref="D6">
    <cfRule type="cellIs" dxfId="1331" priority="472" operator="greaterThan">
      <formula>0.416666666666667</formula>
    </cfRule>
    <cfRule type="cellIs" dxfId="1330" priority="473" operator="greaterThan">
      <formula>0.333333333333333</formula>
    </cfRule>
  </conditionalFormatting>
  <conditionalFormatting sqref="E6:F6">
    <cfRule type="containsText" dxfId="1329" priority="471" operator="containsText" text="F:&gt;10h">
      <formula>NOT(ISERROR(SEARCH("F:&gt;10h",E6)))</formula>
    </cfRule>
  </conditionalFormatting>
  <conditionalFormatting sqref="D6">
    <cfRule type="cellIs" dxfId="1328" priority="470" operator="equal">
      <formula>0</formula>
    </cfRule>
  </conditionalFormatting>
  <conditionalFormatting sqref="D10:D12">
    <cfRule type="cellIs" dxfId="1327" priority="459" operator="greaterThan">
      <formula>0.416666666666667</formula>
    </cfRule>
    <cfRule type="cellIs" dxfId="1326" priority="460" operator="greaterThan">
      <formula>0.333333333333333</formula>
    </cfRule>
  </conditionalFormatting>
  <conditionalFormatting sqref="E10:F12">
    <cfRule type="containsText" dxfId="1325" priority="458" operator="containsText" text="F:&gt;10h">
      <formula>NOT(ISERROR(SEARCH("F:&gt;10h",E10)))</formula>
    </cfRule>
  </conditionalFormatting>
  <conditionalFormatting sqref="D10:D12">
    <cfRule type="cellIs" dxfId="1324" priority="457" operator="equal">
      <formula>0</formula>
    </cfRule>
  </conditionalFormatting>
  <conditionalFormatting sqref="E19:F19">
    <cfRule type="containsText" dxfId="1323" priority="447" operator="containsText" text="F:&gt;10h">
      <formula>NOT(ISERROR(SEARCH("F:&gt;10h",E19)))</formula>
    </cfRule>
  </conditionalFormatting>
  <conditionalFormatting sqref="D19">
    <cfRule type="cellIs" dxfId="1322" priority="436" operator="greaterThan">
      <formula>0.416666666666667</formula>
    </cfRule>
    <cfRule type="cellIs" dxfId="1321" priority="437" operator="greaterThan">
      <formula>0.333333333333333</formula>
    </cfRule>
  </conditionalFormatting>
  <conditionalFormatting sqref="D19">
    <cfRule type="cellIs" dxfId="1320" priority="435" operator="equal">
      <formula>0</formula>
    </cfRule>
  </conditionalFormatting>
  <conditionalFormatting sqref="E26:F26">
    <cfRule type="containsText" dxfId="1319" priority="419" operator="containsText" text="F:&gt;10h">
      <formula>NOT(ISERROR(SEARCH("F:&gt;10h",E26)))</formula>
    </cfRule>
  </conditionalFormatting>
  <conditionalFormatting sqref="D26">
    <cfRule type="cellIs" dxfId="1318" priority="408" operator="greaterThan">
      <formula>0.416666666666667</formula>
    </cfRule>
    <cfRule type="cellIs" dxfId="1317" priority="409" operator="greaterThan">
      <formula>0.333333333333333</formula>
    </cfRule>
  </conditionalFormatting>
  <conditionalFormatting sqref="D26">
    <cfRule type="cellIs" dxfId="1316" priority="407" operator="equal">
      <formula>0</formula>
    </cfRule>
  </conditionalFormatting>
  <conditionalFormatting sqref="E3">
    <cfRule type="cellIs" dxfId="1315" priority="404" operator="equal">
      <formula>0</formula>
    </cfRule>
    <cfRule type="cellIs" dxfId="1314" priority="405" operator="greaterThan">
      <formula>0</formula>
    </cfRule>
    <cfRule type="cellIs" dxfId="1313" priority="406" operator="lessThan">
      <formula>0</formula>
    </cfRule>
  </conditionalFormatting>
  <conditionalFormatting sqref="R2">
    <cfRule type="cellIs" dxfId="1312" priority="402" operator="notEqual">
      <formula>""""""</formula>
    </cfRule>
  </conditionalFormatting>
  <conditionalFormatting sqref="I6">
    <cfRule type="cellIs" dxfId="1311" priority="254" operator="greaterThan">
      <formula>0</formula>
    </cfRule>
    <cfRule type="cellIs" dxfId="1310" priority="255" operator="equal">
      <formula>0</formula>
    </cfRule>
  </conditionalFormatting>
  <conditionalFormatting sqref="I6">
    <cfRule type="cellIs" dxfId="1309" priority="253" operator="equal">
      <formula>"Fehler"</formula>
    </cfRule>
  </conditionalFormatting>
  <conditionalFormatting sqref="O6 L6 I19 L19 O19 I26 L26 O26 I10:I12 L10:L12 O10:O12">
    <cfRule type="cellIs" dxfId="1308" priority="251" operator="greaterThan">
      <formula>0</formula>
    </cfRule>
    <cfRule type="cellIs" dxfId="1307" priority="252" operator="equal">
      <formula>0</formula>
    </cfRule>
  </conditionalFormatting>
  <conditionalFormatting sqref="O6 L6 I19 L19 O19 I26 L26 O26 I10:I12 L10:L12 O10:O12">
    <cfRule type="cellIs" dxfId="1306" priority="250" operator="equal">
      <formula>"Fehler"</formula>
    </cfRule>
  </conditionalFormatting>
  <conditionalFormatting sqref="E15:F15">
    <cfRule type="containsText" dxfId="1305" priority="218" operator="containsText" text="F:&gt;10h">
      <formula>NOT(ISERROR(SEARCH("F:&gt;10h",E15)))</formula>
    </cfRule>
  </conditionalFormatting>
  <conditionalFormatting sqref="D15">
    <cfRule type="cellIs" dxfId="1304" priority="216" operator="greaterThan">
      <formula>0.416666666666667</formula>
    </cfRule>
    <cfRule type="cellIs" dxfId="1303" priority="217" operator="greaterThan">
      <formula>0.333333333333333</formula>
    </cfRule>
  </conditionalFormatting>
  <conditionalFormatting sqref="D15">
    <cfRule type="cellIs" dxfId="1302" priority="215" operator="equal">
      <formula>0</formula>
    </cfRule>
  </conditionalFormatting>
  <conditionalFormatting sqref="O15 L15 I15">
    <cfRule type="cellIs" dxfId="1301" priority="213" operator="greaterThan">
      <formula>0</formula>
    </cfRule>
    <cfRule type="cellIs" dxfId="1300" priority="214" operator="equal">
      <formula>0</formula>
    </cfRule>
  </conditionalFormatting>
  <conditionalFormatting sqref="O15 L15 I15">
    <cfRule type="cellIs" dxfId="1299" priority="212" operator="equal">
      <formula>"Fehler"</formula>
    </cfRule>
  </conditionalFormatting>
  <conditionalFormatting sqref="E22:F22">
    <cfRule type="containsText" dxfId="1298" priority="211" operator="containsText" text="F:&gt;10h">
      <formula>NOT(ISERROR(SEARCH("F:&gt;10h",E22)))</formula>
    </cfRule>
  </conditionalFormatting>
  <conditionalFormatting sqref="D22">
    <cfRule type="cellIs" dxfId="1297" priority="209" operator="greaterThan">
      <formula>0.416666666666667</formula>
    </cfRule>
    <cfRule type="cellIs" dxfId="1296" priority="210" operator="greaterThan">
      <formula>0.333333333333333</formula>
    </cfRule>
  </conditionalFormatting>
  <conditionalFormatting sqref="D22">
    <cfRule type="cellIs" dxfId="1295" priority="208" operator="equal">
      <formula>0</formula>
    </cfRule>
  </conditionalFormatting>
  <conditionalFormatting sqref="O22 L22 I22">
    <cfRule type="cellIs" dxfId="1294" priority="206" operator="greaterThan">
      <formula>0</formula>
    </cfRule>
    <cfRule type="cellIs" dxfId="1293" priority="207" operator="equal">
      <formula>0</formula>
    </cfRule>
  </conditionalFormatting>
  <conditionalFormatting sqref="O22 L22 I22">
    <cfRule type="cellIs" dxfId="1292" priority="205" operator="equal">
      <formula>"Fehler"</formula>
    </cfRule>
  </conditionalFormatting>
  <conditionalFormatting sqref="E29:F29">
    <cfRule type="containsText" dxfId="1291" priority="204" operator="containsText" text="F:&gt;10h">
      <formula>NOT(ISERROR(SEARCH("F:&gt;10h",E29)))</formula>
    </cfRule>
  </conditionalFormatting>
  <conditionalFormatting sqref="D29">
    <cfRule type="cellIs" dxfId="1290" priority="202" operator="greaterThan">
      <formula>0.416666666666667</formula>
    </cfRule>
    <cfRule type="cellIs" dxfId="1289" priority="203" operator="greaterThan">
      <formula>0.333333333333333</formula>
    </cfRule>
  </conditionalFormatting>
  <conditionalFormatting sqref="D29">
    <cfRule type="cellIs" dxfId="1288" priority="201" operator="equal">
      <formula>0</formula>
    </cfRule>
  </conditionalFormatting>
  <conditionalFormatting sqref="O29 L29 I29">
    <cfRule type="cellIs" dxfId="1287" priority="199" operator="greaterThan">
      <formula>0</formula>
    </cfRule>
    <cfRule type="cellIs" dxfId="1286" priority="200" operator="equal">
      <formula>0</formula>
    </cfRule>
  </conditionalFormatting>
  <conditionalFormatting sqref="O29 L29 I29">
    <cfRule type="cellIs" dxfId="1285" priority="198" operator="equal">
      <formula>"Fehler"</formula>
    </cfRule>
  </conditionalFormatting>
  <conditionalFormatting sqref="E8:F8">
    <cfRule type="containsText" dxfId="1284" priority="173" operator="containsText" text="F:&gt;10h">
      <formula>NOT(ISERROR(SEARCH("F:&gt;10h",E8)))</formula>
    </cfRule>
  </conditionalFormatting>
  <conditionalFormatting sqref="D8">
    <cfRule type="cellIs" dxfId="1283" priority="171" operator="greaterThan">
      <formula>0.416666666666667</formula>
    </cfRule>
    <cfRule type="cellIs" dxfId="1282" priority="172" operator="greaterThan">
      <formula>0.333333333333333</formula>
    </cfRule>
  </conditionalFormatting>
  <conditionalFormatting sqref="D8">
    <cfRule type="cellIs" dxfId="1281" priority="170" operator="equal">
      <formula>0</formula>
    </cfRule>
  </conditionalFormatting>
  <conditionalFormatting sqref="O8 L8 I8">
    <cfRule type="cellIs" dxfId="1280" priority="168" operator="greaterThan">
      <formula>0</formula>
    </cfRule>
    <cfRule type="cellIs" dxfId="1279" priority="169" operator="equal">
      <formula>0</formula>
    </cfRule>
  </conditionalFormatting>
  <conditionalFormatting sqref="O8 L8 I8">
    <cfRule type="cellIs" dxfId="1278" priority="167" operator="equal">
      <formula>"Fehler"</formula>
    </cfRule>
  </conditionalFormatting>
  <conditionalFormatting sqref="E14:F14">
    <cfRule type="containsText" dxfId="1277" priority="166" operator="containsText" text="F:&gt;10h">
      <formula>NOT(ISERROR(SEARCH("F:&gt;10h",E14)))</formula>
    </cfRule>
  </conditionalFormatting>
  <conditionalFormatting sqref="D14">
    <cfRule type="cellIs" dxfId="1276" priority="164" operator="greaterThan">
      <formula>0.416666666666667</formula>
    </cfRule>
    <cfRule type="cellIs" dxfId="1275" priority="165" operator="greaterThan">
      <formula>0.333333333333333</formula>
    </cfRule>
  </conditionalFormatting>
  <conditionalFormatting sqref="D14">
    <cfRule type="cellIs" dxfId="1274" priority="163" operator="equal">
      <formula>0</formula>
    </cfRule>
  </conditionalFormatting>
  <conditionalFormatting sqref="O14 L14 I14">
    <cfRule type="cellIs" dxfId="1273" priority="161" operator="greaterThan">
      <formula>0</formula>
    </cfRule>
    <cfRule type="cellIs" dxfId="1272" priority="162" operator="equal">
      <formula>0</formula>
    </cfRule>
  </conditionalFormatting>
  <conditionalFormatting sqref="O14 L14 I14">
    <cfRule type="cellIs" dxfId="1271" priority="160" operator="equal">
      <formula>"Fehler"</formula>
    </cfRule>
  </conditionalFormatting>
  <conditionalFormatting sqref="E21:F21">
    <cfRule type="containsText" dxfId="1270" priority="159" operator="containsText" text="F:&gt;10h">
      <formula>NOT(ISERROR(SEARCH("F:&gt;10h",E21)))</formula>
    </cfRule>
  </conditionalFormatting>
  <conditionalFormatting sqref="D21">
    <cfRule type="cellIs" dxfId="1269" priority="157" operator="greaterThan">
      <formula>0.416666666666667</formula>
    </cfRule>
    <cfRule type="cellIs" dxfId="1268" priority="158" operator="greaterThan">
      <formula>0.333333333333333</formula>
    </cfRule>
  </conditionalFormatting>
  <conditionalFormatting sqref="D21">
    <cfRule type="cellIs" dxfId="1267" priority="156" operator="equal">
      <formula>0</formula>
    </cfRule>
  </conditionalFormatting>
  <conditionalFormatting sqref="O21 L21 I21">
    <cfRule type="cellIs" dxfId="1266" priority="154" operator="greaterThan">
      <formula>0</formula>
    </cfRule>
    <cfRule type="cellIs" dxfId="1265" priority="155" operator="equal">
      <formula>0</formula>
    </cfRule>
  </conditionalFormatting>
  <conditionalFormatting sqref="O21 L21 I21">
    <cfRule type="cellIs" dxfId="1264" priority="153" operator="equal">
      <formula>"Fehler"</formula>
    </cfRule>
  </conditionalFormatting>
  <conditionalFormatting sqref="E28:F28">
    <cfRule type="containsText" dxfId="1263" priority="152" operator="containsText" text="F:&gt;10h">
      <formula>NOT(ISERROR(SEARCH("F:&gt;10h",E28)))</formula>
    </cfRule>
  </conditionalFormatting>
  <conditionalFormatting sqref="D28">
    <cfRule type="cellIs" dxfId="1262" priority="150" operator="greaterThan">
      <formula>0.416666666666667</formula>
    </cfRule>
    <cfRule type="cellIs" dxfId="1261" priority="151" operator="greaterThan">
      <formula>0.333333333333333</formula>
    </cfRule>
  </conditionalFormatting>
  <conditionalFormatting sqref="D28">
    <cfRule type="cellIs" dxfId="1260" priority="149" operator="equal">
      <formula>0</formula>
    </cfRule>
  </conditionalFormatting>
  <conditionalFormatting sqref="O28 L28 I28">
    <cfRule type="cellIs" dxfId="1259" priority="147" operator="greaterThan">
      <formula>0</formula>
    </cfRule>
    <cfRule type="cellIs" dxfId="1258" priority="148" operator="equal">
      <formula>0</formula>
    </cfRule>
  </conditionalFormatting>
  <conditionalFormatting sqref="O28 L28 I28">
    <cfRule type="cellIs" dxfId="1257" priority="146" operator="equal">
      <formula>"Fehler"</formula>
    </cfRule>
  </conditionalFormatting>
  <conditionalFormatting sqref="F30">
    <cfRule type="cellIs" dxfId="1256" priority="127" operator="equal">
      <formula>9.5</formula>
    </cfRule>
    <cfRule type="cellIs" dxfId="1255" priority="128" operator="lessThan">
      <formula>9.5</formula>
    </cfRule>
    <cfRule type="cellIs" dxfId="1254" priority="129" operator="greaterThan">
      <formula>9.5</formula>
    </cfRule>
  </conditionalFormatting>
  <conditionalFormatting sqref="F23">
    <cfRule type="cellIs" dxfId="1253" priority="121" operator="equal">
      <formula>9.5</formula>
    </cfRule>
    <cfRule type="cellIs" dxfId="1252" priority="122" operator="lessThan">
      <formula>9.5</formula>
    </cfRule>
    <cfRule type="cellIs" dxfId="1251" priority="123" operator="greaterThan">
      <formula>9.5</formula>
    </cfRule>
  </conditionalFormatting>
  <conditionalFormatting sqref="F16">
    <cfRule type="cellIs" dxfId="1250" priority="115" operator="equal">
      <formula>9.5</formula>
    </cfRule>
    <cfRule type="cellIs" dxfId="1249" priority="116" operator="lessThan">
      <formula>9.5</formula>
    </cfRule>
    <cfRule type="cellIs" dxfId="1248" priority="117" operator="greaterThan">
      <formula>9.5</formula>
    </cfRule>
  </conditionalFormatting>
  <conditionalFormatting sqref="F9">
    <cfRule type="cellIs" dxfId="1247" priority="109" operator="equal">
      <formula>9.5</formula>
    </cfRule>
    <cfRule type="cellIs" dxfId="1246" priority="110" operator="lessThan">
      <formula>9.5</formula>
    </cfRule>
    <cfRule type="cellIs" dxfId="1245" priority="111" operator="greaterThan">
      <formula>9.5</formula>
    </cfRule>
  </conditionalFormatting>
  <conditionalFormatting sqref="D7">
    <cfRule type="cellIs" dxfId="1244" priority="104" operator="greaterThan">
      <formula>0.416666666666667</formula>
    </cfRule>
    <cfRule type="cellIs" dxfId="1243" priority="105" operator="greaterThan">
      <formula>0.333333333333333</formula>
    </cfRule>
  </conditionalFormatting>
  <conditionalFormatting sqref="E7:F7">
    <cfRule type="containsText" dxfId="1242" priority="103" operator="containsText" text="F:&gt;10h">
      <formula>NOT(ISERROR(SEARCH("F:&gt;10h",E7)))</formula>
    </cfRule>
  </conditionalFormatting>
  <conditionalFormatting sqref="D7">
    <cfRule type="cellIs" dxfId="1241" priority="102" operator="equal">
      <formula>0</formula>
    </cfRule>
  </conditionalFormatting>
  <conditionalFormatting sqref="I7">
    <cfRule type="cellIs" dxfId="1240" priority="100" operator="greaterThan">
      <formula>0</formula>
    </cfRule>
    <cfRule type="cellIs" dxfId="1239" priority="101" operator="equal">
      <formula>0</formula>
    </cfRule>
  </conditionalFormatting>
  <conditionalFormatting sqref="I7">
    <cfRule type="cellIs" dxfId="1238" priority="99" operator="equal">
      <formula>"Fehler"</formula>
    </cfRule>
  </conditionalFormatting>
  <conditionalFormatting sqref="O7 L7">
    <cfRule type="cellIs" dxfId="1237" priority="97" operator="greaterThan">
      <formula>0</formula>
    </cfRule>
    <cfRule type="cellIs" dxfId="1236" priority="98" operator="equal">
      <formula>0</formula>
    </cfRule>
  </conditionalFormatting>
  <conditionalFormatting sqref="O7 L7">
    <cfRule type="cellIs" dxfId="1235" priority="96" operator="equal">
      <formula>"Fehler"</formula>
    </cfRule>
  </conditionalFormatting>
  <conditionalFormatting sqref="E13:F13">
    <cfRule type="containsText" dxfId="1234" priority="95" operator="containsText" text="F:&gt;10h">
      <formula>NOT(ISERROR(SEARCH("F:&gt;10h",E13)))</formula>
    </cfRule>
  </conditionalFormatting>
  <conditionalFormatting sqref="D13">
    <cfRule type="cellIs" dxfId="1233" priority="93" operator="greaterThan">
      <formula>0.416666666666667</formula>
    </cfRule>
    <cfRule type="cellIs" dxfId="1232" priority="94" operator="greaterThan">
      <formula>0.333333333333333</formula>
    </cfRule>
  </conditionalFormatting>
  <conditionalFormatting sqref="D13">
    <cfRule type="cellIs" dxfId="1231" priority="92" operator="equal">
      <formula>0</formula>
    </cfRule>
  </conditionalFormatting>
  <conditionalFormatting sqref="O13 L13 I13">
    <cfRule type="cellIs" dxfId="1230" priority="90" operator="greaterThan">
      <formula>0</formula>
    </cfRule>
    <cfRule type="cellIs" dxfId="1229" priority="91" operator="equal">
      <formula>0</formula>
    </cfRule>
  </conditionalFormatting>
  <conditionalFormatting sqref="O13 L13 I13">
    <cfRule type="cellIs" dxfId="1228" priority="89" operator="equal">
      <formula>"Fehler"</formula>
    </cfRule>
  </conditionalFormatting>
  <conditionalFormatting sqref="E20:F20">
    <cfRule type="containsText" dxfId="1227" priority="88" operator="containsText" text="F:&gt;10h">
      <formula>NOT(ISERROR(SEARCH("F:&gt;10h",E20)))</formula>
    </cfRule>
  </conditionalFormatting>
  <conditionalFormatting sqref="D20">
    <cfRule type="cellIs" dxfId="1226" priority="86" operator="greaterThan">
      <formula>0.416666666666667</formula>
    </cfRule>
    <cfRule type="cellIs" dxfId="1225" priority="87" operator="greaterThan">
      <formula>0.333333333333333</formula>
    </cfRule>
  </conditionalFormatting>
  <conditionalFormatting sqref="D20">
    <cfRule type="cellIs" dxfId="1224" priority="85" operator="equal">
      <formula>0</formula>
    </cfRule>
  </conditionalFormatting>
  <conditionalFormatting sqref="O20 L20 I20">
    <cfRule type="cellIs" dxfId="1223" priority="83" operator="greaterThan">
      <formula>0</formula>
    </cfRule>
    <cfRule type="cellIs" dxfId="1222" priority="84" operator="equal">
      <formula>0</formula>
    </cfRule>
  </conditionalFormatting>
  <conditionalFormatting sqref="O20 L20 I20">
    <cfRule type="cellIs" dxfId="1221" priority="82" operator="equal">
      <formula>"Fehler"</formula>
    </cfRule>
  </conditionalFormatting>
  <conditionalFormatting sqref="E27:F27">
    <cfRule type="containsText" dxfId="1220" priority="81" operator="containsText" text="F:&gt;10h">
      <formula>NOT(ISERROR(SEARCH("F:&gt;10h",E27)))</formula>
    </cfRule>
  </conditionalFormatting>
  <conditionalFormatting sqref="D27">
    <cfRule type="cellIs" dxfId="1219" priority="79" operator="greaterThan">
      <formula>0.416666666666667</formula>
    </cfRule>
    <cfRule type="cellIs" dxfId="1218" priority="80" operator="greaterThan">
      <formula>0.333333333333333</formula>
    </cfRule>
  </conditionalFormatting>
  <conditionalFormatting sqref="D27">
    <cfRule type="cellIs" dxfId="1217" priority="78" operator="equal">
      <formula>0</formula>
    </cfRule>
  </conditionalFormatting>
  <conditionalFormatting sqref="O27 L27 I27">
    <cfRule type="cellIs" dxfId="1216" priority="76" operator="greaterThan">
      <formula>0</formula>
    </cfRule>
    <cfRule type="cellIs" dxfId="1215" priority="77" operator="equal">
      <formula>0</formula>
    </cfRule>
  </conditionalFormatting>
  <conditionalFormatting sqref="O27 L27 I27">
    <cfRule type="cellIs" dxfId="1214" priority="75" operator="equal">
      <formula>"Fehler"</formula>
    </cfRule>
  </conditionalFormatting>
  <conditionalFormatting sqref="D31:D34">
    <cfRule type="cellIs" dxfId="1213" priority="5" operator="equal">
      <formula>0</formula>
    </cfRule>
  </conditionalFormatting>
  <conditionalFormatting sqref="O31:O34 L31:L34 I31:I34">
    <cfRule type="cellIs" dxfId="1212" priority="3" operator="greaterThan">
      <formula>0</formula>
    </cfRule>
    <cfRule type="cellIs" dxfId="1211" priority="4" operator="equal">
      <formula>0</formula>
    </cfRule>
  </conditionalFormatting>
  <conditionalFormatting sqref="O31:O34 L31:L34 I31:I34">
    <cfRule type="cellIs" dxfId="1210" priority="2" operator="equal">
      <formula>"Fehler"</formula>
    </cfRule>
  </conditionalFormatting>
  <conditionalFormatting sqref="E31:F34">
    <cfRule type="containsText" dxfId="1209" priority="8" operator="containsText" text="F:&gt;10h">
      <formula>NOT(ISERROR(SEARCH("F:&gt;10h",E31)))</formula>
    </cfRule>
  </conditionalFormatting>
  <conditionalFormatting sqref="D31:D34">
    <cfRule type="cellIs" dxfId="1208" priority="6" operator="greaterThan">
      <formula>0.416666666666667</formula>
    </cfRule>
    <cfRule type="cellIs" dxfId="1207" priority="7" operator="greaterThan">
      <formula>0.333333333333333</formula>
    </cfRule>
  </conditionalFormatting>
  <conditionalFormatting sqref="E17:F18">
    <cfRule type="containsText" dxfId="1206" priority="48" operator="containsText" text="F:&gt;10h">
      <formula>NOT(ISERROR(SEARCH("F:&gt;10h",E17)))</formula>
    </cfRule>
  </conditionalFormatting>
  <conditionalFormatting sqref="D17:D18">
    <cfRule type="cellIs" dxfId="1205" priority="46" operator="greaterThan">
      <formula>0.416666666666667</formula>
    </cfRule>
    <cfRule type="cellIs" dxfId="1204" priority="47" operator="greaterThan">
      <formula>0.333333333333333</formula>
    </cfRule>
  </conditionalFormatting>
  <conditionalFormatting sqref="D17:D18">
    <cfRule type="cellIs" dxfId="1203" priority="45" operator="equal">
      <formula>0</formula>
    </cfRule>
  </conditionalFormatting>
  <conditionalFormatting sqref="I17:I18 L17:L18 O17:O18">
    <cfRule type="cellIs" dxfId="1202" priority="43" operator="greaterThan">
      <formula>0</formula>
    </cfRule>
    <cfRule type="cellIs" dxfId="1201" priority="44" operator="equal">
      <formula>0</formula>
    </cfRule>
  </conditionalFormatting>
  <conditionalFormatting sqref="I17:I18 L17:L18 O17:O18">
    <cfRule type="cellIs" dxfId="1200" priority="42" operator="equal">
      <formula>"Fehler"</formula>
    </cfRule>
  </conditionalFormatting>
  <conditionalFormatting sqref="E24:F25">
    <cfRule type="containsText" dxfId="1199" priority="35" operator="containsText" text="F:&gt;10h">
      <formula>NOT(ISERROR(SEARCH("F:&gt;10h",E24)))</formula>
    </cfRule>
  </conditionalFormatting>
  <conditionalFormatting sqref="D24:D25">
    <cfRule type="cellIs" dxfId="1198" priority="33" operator="greaterThan">
      <formula>0.416666666666667</formula>
    </cfRule>
    <cfRule type="cellIs" dxfId="1197" priority="34" operator="greaterThan">
      <formula>0.333333333333333</formula>
    </cfRule>
  </conditionalFormatting>
  <conditionalFormatting sqref="D24:D25">
    <cfRule type="cellIs" dxfId="1196" priority="32" operator="equal">
      <formula>0</formula>
    </cfRule>
  </conditionalFormatting>
  <conditionalFormatting sqref="I24:I25 L24:L25 O24:O25">
    <cfRule type="cellIs" dxfId="1195" priority="30" operator="greaterThan">
      <formula>0</formula>
    </cfRule>
    <cfRule type="cellIs" dxfId="1194" priority="31" operator="equal">
      <formula>0</formula>
    </cfRule>
  </conditionalFormatting>
  <conditionalFormatting sqref="I24:I25 L24:L25 O24:O25">
    <cfRule type="cellIs" dxfId="1193" priority="29" operator="equal">
      <formula>"Fehler"</formula>
    </cfRule>
  </conditionalFormatting>
  <conditionalFormatting sqref="E2">
    <cfRule type="cellIs" dxfId="1192" priority="1" operator="equal">
      <formula>0</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643" operator="equal" id="{BC5E5E21-3165-4A69-BEE4-2F5B768BA482}">
            <xm:f>-(4*Stundennachweis!D11)</xm:f>
            <x14:dxf>
              <font>
                <color theme="0"/>
              </font>
            </x14:dxf>
          </x14:cfRule>
          <xm:sqref>F4:F5</xm:sqref>
        </x14:conditionalFormatting>
        <x14:conditionalFormatting xmlns:xm="http://schemas.microsoft.com/office/excel/2006/main">
          <x14:cfRule type="cellIs" priority="403" operator="equal" id="{60B09B6F-E684-4D49-81D2-48318A4DE7B1}">
            <xm:f>-B4*Stundennachweis!C10</xm:f>
            <x14:dxf>
              <font>
                <color theme="0"/>
              </font>
            </x14:dxf>
          </x14:cfRule>
          <xm:sqref>E3</xm:sqref>
        </x14:conditionalFormatting>
        <x14:conditionalFormatting xmlns:xm="http://schemas.microsoft.com/office/excel/2006/main">
          <x14:cfRule type="cellIs" priority="124" operator="equal" id="{D65C884C-EE0C-456C-AB22-274B9DBEE99D}">
            <xm:f>Stundennachweis!$C$10</xm:f>
            <x14:dxf>
              <font>
                <b/>
                <i val="0"/>
                <color rgb="FF00B050"/>
              </font>
            </x14:dxf>
          </x14:cfRule>
          <x14:cfRule type="cellIs" priority="125" operator="lessThan" id="{315ED974-CE8E-4F9F-A6C8-13686F74C17D}">
            <xm:f>Stundennachweis!$C$10</xm:f>
            <x14:dxf>
              <font>
                <b val="0"/>
                <i/>
                <color rgb="FFFF0000"/>
              </font>
            </x14:dxf>
          </x14:cfRule>
          <x14:cfRule type="cellIs" priority="126" operator="greaterThan" id="{F85D6B88-A0BC-42C4-BF06-1444A73D0709}">
            <xm:f>Stundennachweis!$C$10</xm:f>
            <x14:dxf>
              <font>
                <b/>
                <i/>
                <color rgb="FF00B050"/>
              </font>
            </x14:dxf>
          </x14:cfRule>
          <xm:sqref>E30</xm:sqref>
        </x14:conditionalFormatting>
        <x14:conditionalFormatting xmlns:xm="http://schemas.microsoft.com/office/excel/2006/main">
          <x14:cfRule type="cellIs" priority="118" operator="equal" id="{9E49B3AE-A4C9-48D6-BA31-488BF69259AF}">
            <xm:f>Stundennachweis!$C$10</xm:f>
            <x14:dxf>
              <font>
                <b/>
                <i val="0"/>
                <color rgb="FF00B050"/>
              </font>
            </x14:dxf>
          </x14:cfRule>
          <x14:cfRule type="cellIs" priority="119" operator="lessThan" id="{B07E57CA-74C4-4AB9-B491-120EC6D9D8AE}">
            <xm:f>Stundennachweis!$C$10</xm:f>
            <x14:dxf>
              <font>
                <b val="0"/>
                <i/>
                <color rgb="FFFF0000"/>
              </font>
            </x14:dxf>
          </x14:cfRule>
          <x14:cfRule type="cellIs" priority="120" operator="greaterThan" id="{11738F92-71D0-4D8B-A3C9-06ACE1048806}">
            <xm:f>Stundennachweis!$C$10</xm:f>
            <x14:dxf>
              <font>
                <b/>
                <i/>
                <color rgb="FF00B050"/>
              </font>
            </x14:dxf>
          </x14:cfRule>
          <xm:sqref>E23</xm:sqref>
        </x14:conditionalFormatting>
        <x14:conditionalFormatting xmlns:xm="http://schemas.microsoft.com/office/excel/2006/main">
          <x14:cfRule type="cellIs" priority="112" operator="equal" id="{23641AEE-2C96-46CF-9FA9-584954CDFF0A}">
            <xm:f>Stundennachweis!$C$10</xm:f>
            <x14:dxf>
              <font>
                <b/>
                <i val="0"/>
                <color rgb="FF00B050"/>
              </font>
            </x14:dxf>
          </x14:cfRule>
          <x14:cfRule type="cellIs" priority="113" operator="lessThan" id="{B7E48001-817C-430F-B9BF-202AC78F5AD9}">
            <xm:f>Stundennachweis!$C$10</xm:f>
            <x14:dxf>
              <font>
                <b val="0"/>
                <i/>
                <color rgb="FFFF0000"/>
              </font>
            </x14:dxf>
          </x14:cfRule>
          <x14:cfRule type="cellIs" priority="114" operator="greaterThan" id="{27490885-1451-4A31-98FC-130E3E1CEF4C}">
            <xm:f>Stundennachweis!$C$10</xm:f>
            <x14:dxf>
              <font>
                <b/>
                <i/>
                <color rgb="FF00B050"/>
              </font>
            </x14:dxf>
          </x14:cfRule>
          <xm:sqref>E16</xm:sqref>
        </x14:conditionalFormatting>
        <x14:conditionalFormatting xmlns:xm="http://schemas.microsoft.com/office/excel/2006/main">
          <x14:cfRule type="cellIs" priority="106" operator="equal" id="{98D247B4-F0AA-4E9A-8184-968276370ACF}">
            <xm:f>Stundennachweis!$C$10</xm:f>
            <x14:dxf>
              <font>
                <b/>
                <i val="0"/>
                <color rgb="FF00B050"/>
              </font>
            </x14:dxf>
          </x14:cfRule>
          <x14:cfRule type="cellIs" priority="107" operator="lessThan" id="{CA15646B-632E-4F7A-BE95-6B2B0457C267}">
            <xm:f>Stundennachweis!$C$10</xm:f>
            <x14:dxf>
              <font>
                <b val="0"/>
                <i/>
                <color rgb="FFFF0000"/>
              </font>
            </x14:dxf>
          </x14:cfRule>
          <x14:cfRule type="cellIs" priority="108" operator="greaterThan" id="{3BCAFB35-6724-40F7-BA8F-9511EB9CBB1D}">
            <xm:f>Stundennachweis!$C$10</xm:f>
            <x14:dxf>
              <font>
                <b/>
                <i/>
                <color rgb="FF00B050"/>
              </font>
            </x14:dxf>
          </x14:cfRule>
          <xm:sqref>E9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4" customWidth="1"/>
    <col min="19" max="16384" width="11.42578125" style="4"/>
  </cols>
  <sheetData>
    <row r="1" spans="1:18" x14ac:dyDescent="0.25">
      <c r="R1" s="40" t="str">
        <f>Stundennachweis!B2</f>
        <v>Universität Paderborn, Dez.6 - v1.3</v>
      </c>
    </row>
    <row r="2" spans="1:18" s="8" customFormat="1" x14ac:dyDescent="0.25">
      <c r="A2" s="46"/>
      <c r="B2" s="7" t="s">
        <v>12</v>
      </c>
      <c r="D2" s="33" t="str">
        <f>IF(E3&gt;(B4*Stundennachweis!C10/2),"&gt;150%!"," ")</f>
        <v xml:space="preserve"> </v>
      </c>
      <c r="E2" s="11">
        <f>SUM(D6:D7)*24+E15+E22+E29+P2+E36</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row>
    <row r="4" spans="1:18" x14ac:dyDescent="0.25">
      <c r="B4" s="43">
        <v>4.2</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1</v>
      </c>
      <c r="C6" s="4">
        <v>1</v>
      </c>
      <c r="D6" s="21">
        <f>IF(P6&gt;0,P6,(I6+L6+O6))</f>
        <v>0</v>
      </c>
      <c r="E6" s="10" t="str">
        <f>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5"/>
    </row>
    <row r="7" spans="1:18" x14ac:dyDescent="0.25">
      <c r="B7" s="5" t="s">
        <v>2</v>
      </c>
      <c r="C7" s="4">
        <v>2</v>
      </c>
      <c r="D7" s="21">
        <f>IF(P7&gt;0,P7,(I7+L7+O7))</f>
        <v>0</v>
      </c>
      <c r="E7" s="10" t="str">
        <f>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5"/>
    </row>
    <row r="8" spans="1:18" x14ac:dyDescent="0.25">
      <c r="B8" s="1" t="s">
        <v>3</v>
      </c>
      <c r="C8" s="2">
        <v>3</v>
      </c>
      <c r="D8" s="2"/>
      <c r="E8" s="9">
        <f>SUM(D6:D7)*24+((Februar!D34+Februar!D31+Februar!D32+Februar!D33)*24)</f>
        <v>0</v>
      </c>
      <c r="F8" s="9"/>
      <c r="G8" s="19"/>
      <c r="H8" s="19"/>
      <c r="I8" s="17"/>
      <c r="J8" s="19"/>
      <c r="K8" s="19"/>
      <c r="L8" s="17"/>
      <c r="M8" s="19"/>
      <c r="N8" s="19"/>
      <c r="O8" s="17"/>
      <c r="P8" s="17"/>
      <c r="Q8" s="17"/>
      <c r="R8" s="17"/>
    </row>
    <row r="9" spans="1:18" x14ac:dyDescent="0.25">
      <c r="A9" s="45">
        <v>10</v>
      </c>
      <c r="B9" s="5" t="s">
        <v>4</v>
      </c>
      <c r="C9" s="4">
        <v>4</v>
      </c>
      <c r="D9" s="21">
        <f t="shared" ref="D9:D10" si="0">IF(P9&gt;0,P9,(I9+L9+O9))</f>
        <v>0</v>
      </c>
      <c r="E9" s="10" t="str">
        <f>IF(D9*24&gt;10,"F:&gt;10h","")</f>
        <v/>
      </c>
      <c r="F9" s="10"/>
      <c r="G9" s="22"/>
      <c r="H9" s="22"/>
      <c r="I9" s="16">
        <f t="shared" ref="I9:I10" si="1">IF(OR(H9-G9&lt;0,H9*24&gt;23,AND(H9&gt;0,G9=0),AND(G9&lt;&gt;0,G9*24&lt;6)),"Fehler",H9-G9)</f>
        <v>0</v>
      </c>
      <c r="J9" s="22"/>
      <c r="K9" s="22"/>
      <c r="L9" s="16">
        <f t="shared" ref="L9:L10" si="2">IF(OR(K9-J9&lt;0,K9*24&gt;23,AND(K9&gt;0,J9=0),AND(J9&lt;&gt;0,J9*24&lt;6)),"Fehler",K9-J9)</f>
        <v>0</v>
      </c>
      <c r="M9" s="22"/>
      <c r="N9" s="22"/>
      <c r="O9" s="16">
        <f t="shared" ref="O9:O10" si="3">IF(OR(N9-M9&lt;0,N9*24&gt;23,AND(N9&gt;0,M9=0),AND(M9&lt;&gt;0,M9*24&lt;6)),"Fehler",N9-M9)</f>
        <v>0</v>
      </c>
      <c r="P9" s="22"/>
      <c r="R9" s="35"/>
    </row>
    <row r="10" spans="1:18" x14ac:dyDescent="0.25">
      <c r="B10" s="5" t="s">
        <v>5</v>
      </c>
      <c r="C10" s="4">
        <v>5</v>
      </c>
      <c r="D10" s="21">
        <f t="shared" si="0"/>
        <v>0</v>
      </c>
      <c r="E10" s="10" t="str">
        <f t="shared" ref="E10" si="4">IF(D10*24&gt;10,"F:&gt;10h","")</f>
        <v/>
      </c>
      <c r="F10" s="10"/>
      <c r="G10" s="22"/>
      <c r="H10" s="22"/>
      <c r="I10" s="16">
        <f t="shared" si="1"/>
        <v>0</v>
      </c>
      <c r="J10" s="22"/>
      <c r="K10" s="22"/>
      <c r="L10" s="16">
        <f t="shared" si="2"/>
        <v>0</v>
      </c>
      <c r="M10" s="22"/>
      <c r="N10" s="22"/>
      <c r="O10" s="16">
        <f t="shared" si="3"/>
        <v>0</v>
      </c>
      <c r="P10" s="22"/>
      <c r="R10" s="35"/>
    </row>
    <row r="11" spans="1:18" x14ac:dyDescent="0.25">
      <c r="B11" s="5" t="s">
        <v>6</v>
      </c>
      <c r="C11" s="4">
        <v>6</v>
      </c>
      <c r="D11" s="21">
        <f t="shared" ref="D11" si="5">IF(P11&gt;0,P11,(I11+L11+O11))</f>
        <v>0</v>
      </c>
      <c r="E11" s="10" t="str">
        <f>IF(D11*24&gt;10,"F:&gt;10h","")</f>
        <v/>
      </c>
      <c r="F11" s="10"/>
      <c r="G11" s="22"/>
      <c r="H11" s="22"/>
      <c r="I11" s="16">
        <f t="shared" ref="I11" si="6">IF(OR(H11-G11&lt;0,H11*24&gt;23,AND(H11&gt;0,G11=0),AND(G11&lt;&gt;0,G11*24&lt;6)),"Fehler",H11-G11)</f>
        <v>0</v>
      </c>
      <c r="J11" s="22"/>
      <c r="K11" s="22"/>
      <c r="L11" s="16">
        <f t="shared" ref="L11" si="7">IF(OR(K11-J11&lt;0,K11*24&gt;23,AND(K11&gt;0,J11=0),AND(J11&lt;&gt;0,J11*24&lt;6)),"Fehler",K11-J11)</f>
        <v>0</v>
      </c>
      <c r="M11" s="22"/>
      <c r="N11" s="22"/>
      <c r="O11" s="16">
        <f t="shared" ref="O11" si="8">IF(OR(N11-M11&lt;0,N11*24&gt;23,AND(N11&gt;0,M11=0),AND(M11&lt;&gt;0,M11*24&lt;6)),"Fehler",N11-M11)</f>
        <v>0</v>
      </c>
      <c r="P11" s="22"/>
      <c r="R11" s="35"/>
    </row>
    <row r="12" spans="1:18" x14ac:dyDescent="0.25">
      <c r="B12" s="5" t="s">
        <v>0</v>
      </c>
      <c r="C12" s="4">
        <v>7</v>
      </c>
      <c r="D12" s="21">
        <f t="shared" ref="D12" si="9">IF(P12&gt;0,P12,(I12+L12+O12))</f>
        <v>0</v>
      </c>
      <c r="E12" s="10" t="str">
        <f t="shared" ref="E12" si="10">IF(D12*24&gt;10,"F:&gt;10h","")</f>
        <v/>
      </c>
      <c r="F12" s="10"/>
      <c r="G12" s="22"/>
      <c r="H12" s="22"/>
      <c r="I12" s="16">
        <f t="shared" ref="I12" si="11">IF(OR(H12-G12&lt;0,H12*24&gt;23,AND(H12&gt;0,G12=0),AND(G12&lt;&gt;0,G12*24&lt;6)),"Fehler",H12-G12)</f>
        <v>0</v>
      </c>
      <c r="J12" s="22"/>
      <c r="K12" s="22"/>
      <c r="L12" s="16">
        <f t="shared" ref="L12" si="12">IF(OR(K12-J12&lt;0,K12*24&gt;23,AND(K12&gt;0,J12=0),AND(J12&lt;&gt;0,J12*24&lt;6)),"Fehler",K12-J12)</f>
        <v>0</v>
      </c>
      <c r="M12" s="22"/>
      <c r="N12" s="22"/>
      <c r="O12" s="16">
        <f t="shared" ref="O12" si="13">IF(OR(N12-M12&lt;0,N12*24&gt;23,AND(N12&gt;0,M12=0),AND(M12&lt;&gt;0,M12*24&lt;6)),"Fehler",N12-M12)</f>
        <v>0</v>
      </c>
      <c r="P12" s="22"/>
      <c r="R12" s="35"/>
    </row>
    <row r="13" spans="1:18" x14ac:dyDescent="0.25">
      <c r="B13" s="5" t="s">
        <v>1</v>
      </c>
      <c r="C13" s="4">
        <v>8</v>
      </c>
      <c r="D13" s="21">
        <f t="shared" ref="D13:D14" si="14">IF(P13&gt;0,P13,(I13+L13+O13))</f>
        <v>0</v>
      </c>
      <c r="E13" s="10" t="str">
        <f>IF(D13*24&gt;10,"F:&gt;10h","")</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5"/>
    </row>
    <row r="14" spans="1:18" x14ac:dyDescent="0.25">
      <c r="B14" s="5" t="s">
        <v>2</v>
      </c>
      <c r="C14" s="4">
        <v>9</v>
      </c>
      <c r="D14" s="21">
        <f t="shared" si="14"/>
        <v>0</v>
      </c>
      <c r="E14" s="10" t="str">
        <f>IF(D14*24&gt;10,"F:&gt;10h","")</f>
        <v/>
      </c>
      <c r="F14" s="10"/>
      <c r="G14" s="22"/>
      <c r="H14" s="22"/>
      <c r="I14" s="16">
        <f>IF(OR(H14-G14&lt;0,H14*24&gt;23,AND(H14&gt;0,G14=0),AND(G14&lt;&gt;0,G14*24&lt;6)),"Fehler",H14-G14)</f>
        <v>0</v>
      </c>
      <c r="J14" s="22"/>
      <c r="K14" s="22"/>
      <c r="L14" s="16">
        <f>IF(OR(K14-J14&lt;0,K14*24&gt;23,AND(K14&gt;0,J14=0),AND(J14&lt;&gt;0,J14*24&lt;6)),"Fehler",K14-J14)</f>
        <v>0</v>
      </c>
      <c r="M14" s="22"/>
      <c r="N14" s="22"/>
      <c r="O14" s="16">
        <f>IF(OR(N14-M14&lt;0,N14*24&gt;23,AND(N14&gt;0,M14=0),AND(M14&lt;&gt;0,M14*24&lt;6)),"Fehler",N14-M14)</f>
        <v>0</v>
      </c>
      <c r="P14" s="22"/>
      <c r="R14" s="35"/>
    </row>
    <row r="15" spans="1:18" x14ac:dyDescent="0.25">
      <c r="B15" s="1" t="s">
        <v>3</v>
      </c>
      <c r="C15" s="2">
        <v>10</v>
      </c>
      <c r="D15" s="2"/>
      <c r="E15" s="9">
        <f t="shared" ref="E15" si="15">SUM(D9:D14)*24</f>
        <v>0</v>
      </c>
      <c r="F15" s="9"/>
      <c r="G15" s="19"/>
      <c r="H15" s="19"/>
      <c r="I15" s="17"/>
      <c r="J15" s="19"/>
      <c r="K15" s="19"/>
      <c r="L15" s="17"/>
      <c r="M15" s="19"/>
      <c r="N15" s="19"/>
      <c r="O15" s="17"/>
      <c r="P15" s="17"/>
      <c r="Q15" s="17"/>
      <c r="R15" s="17"/>
    </row>
    <row r="16" spans="1:18" x14ac:dyDescent="0.25">
      <c r="A16" s="45">
        <v>11</v>
      </c>
      <c r="B16" s="5" t="s">
        <v>4</v>
      </c>
      <c r="C16" s="4">
        <v>11</v>
      </c>
      <c r="D16" s="21">
        <f t="shared" ref="D16:D17" si="16">IF(P16&gt;0,P16,(I16+L16+O16))</f>
        <v>0</v>
      </c>
      <c r="E16" s="10" t="str">
        <f t="shared" ref="E16:E17" si="17">IF(D16*24&gt;10,"F:&gt;10h","")</f>
        <v/>
      </c>
      <c r="F16" s="10"/>
      <c r="G16" s="22"/>
      <c r="H16" s="22"/>
      <c r="I16" s="16">
        <f t="shared" ref="I16:I17" si="18">IF(OR(H16-G16&lt;0,H16*24&gt;23,AND(H16&gt;0,G16=0),AND(G16&lt;&gt;0,G16*24&lt;6)),"Fehler",H16-G16)</f>
        <v>0</v>
      </c>
      <c r="J16" s="22"/>
      <c r="K16" s="22"/>
      <c r="L16" s="16">
        <f t="shared" ref="L16:L17" si="19">IF(OR(K16-J16&lt;0,K16*24&gt;23,AND(K16&gt;0,J16=0),AND(J16&lt;&gt;0,J16*24&lt;6)),"Fehler",K16-J16)</f>
        <v>0</v>
      </c>
      <c r="M16" s="22"/>
      <c r="N16" s="22"/>
      <c r="O16" s="16">
        <f t="shared" ref="O16:O17" si="20">IF(OR(N16-M16&lt;0,N16*24&gt;23,AND(N16&gt;0,M16=0),AND(M16&lt;&gt;0,M16*24&lt;6)),"Fehler",N16-M16)</f>
        <v>0</v>
      </c>
      <c r="P16" s="22"/>
      <c r="R16" s="35"/>
    </row>
    <row r="17" spans="1:18" x14ac:dyDescent="0.25">
      <c r="B17" s="5" t="s">
        <v>5</v>
      </c>
      <c r="C17" s="4">
        <v>12</v>
      </c>
      <c r="D17" s="21">
        <f t="shared" si="16"/>
        <v>0</v>
      </c>
      <c r="E17" s="10" t="str">
        <f t="shared" si="17"/>
        <v/>
      </c>
      <c r="F17" s="10"/>
      <c r="G17" s="22"/>
      <c r="H17" s="22"/>
      <c r="I17" s="16">
        <f t="shared" si="18"/>
        <v>0</v>
      </c>
      <c r="J17" s="22"/>
      <c r="K17" s="22"/>
      <c r="L17" s="16">
        <f t="shared" si="19"/>
        <v>0</v>
      </c>
      <c r="M17" s="22"/>
      <c r="N17" s="22"/>
      <c r="O17" s="16">
        <f t="shared" si="20"/>
        <v>0</v>
      </c>
      <c r="P17" s="22"/>
      <c r="R17" s="35"/>
    </row>
    <row r="18" spans="1:18" x14ac:dyDescent="0.25">
      <c r="B18" s="5" t="s">
        <v>6</v>
      </c>
      <c r="C18" s="4">
        <v>13</v>
      </c>
      <c r="D18" s="21">
        <f t="shared" ref="D18" si="21">IF(P18&gt;0,P18,(I18+L18+O18))</f>
        <v>0</v>
      </c>
      <c r="E18" s="10" t="str">
        <f t="shared" ref="E18" si="22">IF(D18*24&gt;10,"F:&gt;10h","")</f>
        <v/>
      </c>
      <c r="F18" s="10"/>
      <c r="G18" s="22"/>
      <c r="H18" s="22"/>
      <c r="I18" s="16">
        <f t="shared" ref="I18" si="23">IF(OR(H18-G18&lt;0,H18*24&gt;23,AND(H18&gt;0,G18=0),AND(G18&lt;&gt;0,G18*24&lt;6)),"Fehler",H18-G18)</f>
        <v>0</v>
      </c>
      <c r="J18" s="22"/>
      <c r="K18" s="22"/>
      <c r="L18" s="16">
        <f t="shared" ref="L18" si="24">IF(OR(K18-J18&lt;0,K18*24&gt;23,AND(K18&gt;0,J18=0),AND(J18&lt;&gt;0,J18*24&lt;6)),"Fehler",K18-J18)</f>
        <v>0</v>
      </c>
      <c r="M18" s="22"/>
      <c r="N18" s="22"/>
      <c r="O18" s="16">
        <f t="shared" ref="O18" si="25">IF(OR(N18-M18&lt;0,N18*24&gt;23,AND(N18&gt;0,M18=0),AND(M18&lt;&gt;0,M18*24&lt;6)),"Fehler",N18-M18)</f>
        <v>0</v>
      </c>
      <c r="P18" s="22"/>
      <c r="R18" s="35"/>
    </row>
    <row r="19" spans="1:18" x14ac:dyDescent="0.25">
      <c r="B19" s="5" t="s">
        <v>0</v>
      </c>
      <c r="C19" s="4">
        <v>14</v>
      </c>
      <c r="D19" s="21">
        <f t="shared" ref="D19" si="26">IF(P19&gt;0,P19,(I19+L19+O19))</f>
        <v>0</v>
      </c>
      <c r="E19" s="10" t="str">
        <f t="shared" ref="E19" si="27">IF(D19*24&gt;10,"F:&gt;10h","")</f>
        <v/>
      </c>
      <c r="F19" s="10"/>
      <c r="G19" s="22"/>
      <c r="H19" s="22"/>
      <c r="I19" s="16">
        <f t="shared" ref="I19" si="28">IF(OR(H19-G19&lt;0,H19*24&gt;23,AND(H19&gt;0,G19=0),AND(G19&lt;&gt;0,G19*24&lt;6)),"Fehler",H19-G19)</f>
        <v>0</v>
      </c>
      <c r="J19" s="22"/>
      <c r="K19" s="22"/>
      <c r="L19" s="16">
        <f t="shared" ref="L19" si="29">IF(OR(K19-J19&lt;0,K19*24&gt;23,AND(K19&gt;0,J19=0),AND(J19&lt;&gt;0,J19*24&lt;6)),"Fehler",K19-J19)</f>
        <v>0</v>
      </c>
      <c r="M19" s="22"/>
      <c r="N19" s="22"/>
      <c r="O19" s="16">
        <f t="shared" ref="O19" si="30">IF(OR(N19-M19&lt;0,N19*24&gt;23,AND(N19&gt;0,M19=0),AND(M19&lt;&gt;0,M19*24&lt;6)),"Fehler",N19-M19)</f>
        <v>0</v>
      </c>
      <c r="P19" s="22"/>
      <c r="R19" s="35"/>
    </row>
    <row r="20" spans="1:18" x14ac:dyDescent="0.25">
      <c r="B20" s="5" t="s">
        <v>1</v>
      </c>
      <c r="C20" s="4">
        <v>15</v>
      </c>
      <c r="D20" s="21">
        <f t="shared" ref="D20" si="31">IF(P20&gt;0,P20,(I20+L20+O20))</f>
        <v>0</v>
      </c>
      <c r="E20" s="10" t="str">
        <f>IF(D20*24&gt;10,"F:&gt;10h","")</f>
        <v/>
      </c>
      <c r="F20" s="10"/>
      <c r="G20" s="22"/>
      <c r="H20" s="22"/>
      <c r="I20" s="16">
        <f>IF(OR(H20-G20&lt;0,H20*24&gt;23,AND(H20&gt;0,G20=0),AND(G20&lt;&gt;0,G20*24&lt;6)),"Fehler",H20-G20)</f>
        <v>0</v>
      </c>
      <c r="J20" s="22"/>
      <c r="K20" s="22"/>
      <c r="L20" s="16">
        <f>IF(OR(K20-J20&lt;0,K20*24&gt;23,AND(K20&gt;0,J20=0),AND(J20&lt;&gt;0,J20*24&lt;6)),"Fehler",K20-J20)</f>
        <v>0</v>
      </c>
      <c r="M20" s="22"/>
      <c r="N20" s="22"/>
      <c r="O20" s="16">
        <f>IF(OR(N20-M20&lt;0,N20*24&gt;23,AND(N20&gt;0,M20=0),AND(M20&lt;&gt;0,M20*24&lt;6)),"Fehler",N20-M20)</f>
        <v>0</v>
      </c>
      <c r="P20" s="22"/>
      <c r="R20" s="35"/>
    </row>
    <row r="21" spans="1:18" x14ac:dyDescent="0.25">
      <c r="B21" s="5" t="s">
        <v>2</v>
      </c>
      <c r="C21" s="4">
        <v>16</v>
      </c>
      <c r="D21" s="21">
        <f t="shared" ref="D21" si="32">IF(P21&gt;0,P21,(I21+L21+O21))</f>
        <v>0</v>
      </c>
      <c r="E21" s="10" t="str">
        <f t="shared" ref="E21" si="33">IF(D21*24&gt;10,"F:&gt;10h","")</f>
        <v/>
      </c>
      <c r="F21" s="10"/>
      <c r="G21" s="22"/>
      <c r="H21" s="22"/>
      <c r="I21" s="16">
        <f t="shared" ref="I21" si="34">IF(OR(H21-G21&lt;0,H21*24&gt;23,AND(H21&gt;0,G21=0),AND(G21&lt;&gt;0,G21*24&lt;6)),"Fehler",H21-G21)</f>
        <v>0</v>
      </c>
      <c r="J21" s="22"/>
      <c r="K21" s="22"/>
      <c r="L21" s="16">
        <f t="shared" ref="L21" si="35">IF(OR(K21-J21&lt;0,K21*24&gt;23,AND(K21&gt;0,J21=0),AND(J21&lt;&gt;0,J21*24&lt;6)),"Fehler",K21-J21)</f>
        <v>0</v>
      </c>
      <c r="M21" s="22"/>
      <c r="N21" s="22"/>
      <c r="O21" s="16">
        <f t="shared" ref="O21" si="36">IF(OR(N21-M21&lt;0,N21*24&gt;23,AND(N21&gt;0,M21=0),AND(M21&lt;&gt;0,M21*24&lt;6)),"Fehler",N21-M21)</f>
        <v>0</v>
      </c>
      <c r="P21" s="22"/>
      <c r="R21" s="35"/>
    </row>
    <row r="22" spans="1:18" x14ac:dyDescent="0.25">
      <c r="B22" s="1" t="s">
        <v>3</v>
      </c>
      <c r="C22" s="2">
        <v>17</v>
      </c>
      <c r="D22" s="2"/>
      <c r="E22" s="9">
        <f t="shared" ref="E22" si="37">SUM(D16:D21)*24</f>
        <v>0</v>
      </c>
      <c r="F22" s="9"/>
      <c r="G22" s="19"/>
      <c r="H22" s="19"/>
      <c r="I22" s="17"/>
      <c r="J22" s="19"/>
      <c r="K22" s="19"/>
      <c r="L22" s="17"/>
      <c r="M22" s="19"/>
      <c r="N22" s="19"/>
      <c r="O22" s="17"/>
      <c r="P22" s="17"/>
      <c r="Q22" s="17"/>
      <c r="R22" s="17"/>
    </row>
    <row r="23" spans="1:18" x14ac:dyDescent="0.25">
      <c r="A23" s="45">
        <v>12</v>
      </c>
      <c r="B23" s="5" t="s">
        <v>4</v>
      </c>
      <c r="C23" s="4">
        <v>18</v>
      </c>
      <c r="D23" s="21">
        <f t="shared" ref="D23:D24" si="38">IF(P23&gt;0,P23,(I23+L23+O23))</f>
        <v>0</v>
      </c>
      <c r="E23" s="10" t="str">
        <f t="shared" ref="E23:E24" si="39">IF(D23*24&gt;10,"F:&gt;10h","")</f>
        <v/>
      </c>
      <c r="F23" s="10"/>
      <c r="G23" s="22"/>
      <c r="H23" s="22"/>
      <c r="I23" s="16">
        <f t="shared" ref="I23:I24" si="40">IF(OR(H23-G23&lt;0,H23*24&gt;23,AND(H23&gt;0,G23=0),AND(G23&lt;&gt;0,G23*24&lt;6)),"Fehler",H23-G23)</f>
        <v>0</v>
      </c>
      <c r="J23" s="22"/>
      <c r="K23" s="22"/>
      <c r="L23" s="16">
        <f t="shared" ref="L23:L24" si="41">IF(OR(K23-J23&lt;0,K23*24&gt;23,AND(K23&gt;0,J23=0),AND(J23&lt;&gt;0,J23*24&lt;6)),"Fehler",K23-J23)</f>
        <v>0</v>
      </c>
      <c r="M23" s="22"/>
      <c r="N23" s="22"/>
      <c r="O23" s="16">
        <f t="shared" ref="O23:O24" si="42">IF(OR(N23-M23&lt;0,N23*24&gt;23,AND(N23&gt;0,M23=0),AND(M23&lt;&gt;0,M23*24&lt;6)),"Fehler",N23-M23)</f>
        <v>0</v>
      </c>
      <c r="P23" s="22"/>
      <c r="R23" s="35"/>
    </row>
    <row r="24" spans="1:18" x14ac:dyDescent="0.25">
      <c r="B24" s="5" t="s">
        <v>5</v>
      </c>
      <c r="C24" s="4">
        <v>19</v>
      </c>
      <c r="D24" s="21">
        <f t="shared" si="38"/>
        <v>0</v>
      </c>
      <c r="E24" s="10" t="str">
        <f t="shared" si="39"/>
        <v/>
      </c>
      <c r="F24" s="10"/>
      <c r="G24" s="22"/>
      <c r="H24" s="22"/>
      <c r="I24" s="16">
        <f t="shared" si="40"/>
        <v>0</v>
      </c>
      <c r="J24" s="22"/>
      <c r="K24" s="22"/>
      <c r="L24" s="16">
        <f t="shared" si="41"/>
        <v>0</v>
      </c>
      <c r="M24" s="22"/>
      <c r="N24" s="22"/>
      <c r="O24" s="16">
        <f t="shared" si="42"/>
        <v>0</v>
      </c>
      <c r="P24" s="22"/>
      <c r="R24" s="35"/>
    </row>
    <row r="25" spans="1:18" x14ac:dyDescent="0.25">
      <c r="B25" s="5" t="s">
        <v>6</v>
      </c>
      <c r="C25" s="4">
        <v>20</v>
      </c>
      <c r="D25" s="21">
        <f t="shared" ref="D25" si="43">IF(P25&gt;0,P25,(I25+L25+O25))</f>
        <v>0</v>
      </c>
      <c r="E25" s="10" t="str">
        <f t="shared" ref="E25" si="44">IF(D25*24&gt;10,"F:&gt;10h","")</f>
        <v/>
      </c>
      <c r="F25" s="10"/>
      <c r="G25" s="22"/>
      <c r="H25" s="22"/>
      <c r="I25" s="16">
        <f t="shared" ref="I25" si="45">IF(OR(H25-G25&lt;0,H25*24&gt;23,AND(H25&gt;0,G25=0),AND(G25&lt;&gt;0,G25*24&lt;6)),"Fehler",H25-G25)</f>
        <v>0</v>
      </c>
      <c r="J25" s="22"/>
      <c r="K25" s="22"/>
      <c r="L25" s="16">
        <f t="shared" ref="L25" si="46">IF(OR(K25-J25&lt;0,K25*24&gt;23,AND(K25&gt;0,J25=0),AND(J25&lt;&gt;0,J25*24&lt;6)),"Fehler",K25-J25)</f>
        <v>0</v>
      </c>
      <c r="M25" s="22"/>
      <c r="N25" s="22"/>
      <c r="O25" s="16">
        <f t="shared" ref="O25" si="47">IF(OR(N25-M25&lt;0,N25*24&gt;23,AND(N25&gt;0,M25=0),AND(M25&lt;&gt;0,M25*24&lt;6)),"Fehler",N25-M25)</f>
        <v>0</v>
      </c>
      <c r="P25" s="22"/>
      <c r="R25" s="35"/>
    </row>
    <row r="26" spans="1:18" x14ac:dyDescent="0.25">
      <c r="B26" s="5" t="s">
        <v>0</v>
      </c>
      <c r="C26" s="4">
        <v>21</v>
      </c>
      <c r="D26" s="21">
        <f t="shared" ref="D26" si="48">IF(P26&gt;0,P26,(I26+L26+O26))</f>
        <v>0</v>
      </c>
      <c r="E26" s="10" t="str">
        <f t="shared" ref="E26" si="49">IF(D26*24&gt;10,"F:&gt;10h","")</f>
        <v/>
      </c>
      <c r="F26" s="10"/>
      <c r="G26" s="22"/>
      <c r="H26" s="22"/>
      <c r="I26" s="16">
        <f t="shared" ref="I26" si="50">IF(OR(H26-G26&lt;0,H26*24&gt;23,AND(H26&gt;0,G26=0),AND(G26&lt;&gt;0,G26*24&lt;6)),"Fehler",H26-G26)</f>
        <v>0</v>
      </c>
      <c r="J26" s="22"/>
      <c r="K26" s="22"/>
      <c r="L26" s="16">
        <f t="shared" ref="L26" si="51">IF(OR(K26-J26&lt;0,K26*24&gt;23,AND(K26&gt;0,J26=0),AND(J26&lt;&gt;0,J26*24&lt;6)),"Fehler",K26-J26)</f>
        <v>0</v>
      </c>
      <c r="M26" s="22"/>
      <c r="N26" s="22"/>
      <c r="O26" s="16">
        <f t="shared" ref="O26" si="52">IF(OR(N26-M26&lt;0,N26*24&gt;23,AND(N26&gt;0,M26=0),AND(M26&lt;&gt;0,M26*24&lt;6)),"Fehler",N26-M26)</f>
        <v>0</v>
      </c>
      <c r="P26" s="22"/>
      <c r="R26" s="35"/>
    </row>
    <row r="27" spans="1:18" x14ac:dyDescent="0.25">
      <c r="B27" s="5" t="s">
        <v>1</v>
      </c>
      <c r="C27" s="4">
        <v>22</v>
      </c>
      <c r="D27" s="21">
        <f t="shared" ref="D27" si="53">IF(P27&gt;0,P27,(I27+L27+O27))</f>
        <v>0</v>
      </c>
      <c r="E27" s="10" t="str">
        <f>IF(D27*24&gt;10,"F:&gt;10h","")</f>
        <v/>
      </c>
      <c r="F27" s="10"/>
      <c r="G27" s="22"/>
      <c r="H27" s="22"/>
      <c r="I27" s="16">
        <f t="shared" ref="I27" si="54">IF(OR(H27-G27&lt;0,H27*24&gt;23,AND(H27&gt;0,G27=0),AND(G27&lt;&gt;0,G27*24&lt;6)),"Fehler",H27-G27)</f>
        <v>0</v>
      </c>
      <c r="J27" s="22"/>
      <c r="K27" s="22"/>
      <c r="L27" s="16">
        <f t="shared" ref="L27" si="55">IF(OR(K27-J27&lt;0,K27*24&gt;23,AND(K27&gt;0,J27=0),AND(J27&lt;&gt;0,J27*24&lt;6)),"Fehler",K27-J27)</f>
        <v>0</v>
      </c>
      <c r="M27" s="22"/>
      <c r="N27" s="22"/>
      <c r="O27" s="16">
        <f t="shared" ref="O27" si="56">IF(OR(N27-M27&lt;0,N27*24&gt;23,AND(N27&gt;0,M27=0),AND(M27&lt;&gt;0,M27*24&lt;6)),"Fehler",N27-M27)</f>
        <v>0</v>
      </c>
      <c r="P27" s="22"/>
      <c r="R27" s="35"/>
    </row>
    <row r="28" spans="1:18" x14ac:dyDescent="0.25">
      <c r="B28" s="5" t="s">
        <v>2</v>
      </c>
      <c r="C28" s="4">
        <v>23</v>
      </c>
      <c r="D28" s="21">
        <f t="shared" ref="D28" si="57">IF(P28&gt;0,P28,(I28+L28+O28))</f>
        <v>0</v>
      </c>
      <c r="E28" s="10" t="str">
        <f t="shared" ref="E28" si="58">IF(D28*24&gt;10,"F:&gt;10h","")</f>
        <v/>
      </c>
      <c r="F28" s="10"/>
      <c r="G28" s="22"/>
      <c r="H28" s="22"/>
      <c r="I28" s="16">
        <f t="shared" ref="I28" si="59">IF(OR(H28-G28&lt;0,H28*24&gt;23,AND(H28&gt;0,G28=0),AND(G28&lt;&gt;0,G28*24&lt;6)),"Fehler",H28-G28)</f>
        <v>0</v>
      </c>
      <c r="J28" s="22"/>
      <c r="K28" s="22"/>
      <c r="L28" s="16">
        <f t="shared" ref="L28" si="60">IF(OR(K28-J28&lt;0,K28*24&gt;23,AND(K28&gt;0,J28=0),AND(J28&lt;&gt;0,J28*24&lt;6)),"Fehler",K28-J28)</f>
        <v>0</v>
      </c>
      <c r="M28" s="22"/>
      <c r="N28" s="22"/>
      <c r="O28" s="16">
        <f t="shared" ref="O28" si="61">IF(OR(N28-M28&lt;0,N28*24&gt;23,AND(N28&gt;0,M28=0),AND(M28&lt;&gt;0,M28*24&lt;6)),"Fehler",N28-M28)</f>
        <v>0</v>
      </c>
      <c r="P28" s="22"/>
      <c r="R28" s="35"/>
    </row>
    <row r="29" spans="1:18" x14ac:dyDescent="0.25">
      <c r="B29" s="1" t="s">
        <v>3</v>
      </c>
      <c r="C29" s="2">
        <v>24</v>
      </c>
      <c r="D29" s="2"/>
      <c r="E29" s="9">
        <f t="shared" ref="E29" si="62">SUM(D23:D28)*24</f>
        <v>0</v>
      </c>
      <c r="F29" s="9"/>
      <c r="G29" s="19"/>
      <c r="H29" s="19"/>
      <c r="I29" s="17"/>
      <c r="J29" s="19"/>
      <c r="K29" s="19"/>
      <c r="L29" s="17"/>
      <c r="M29" s="19"/>
      <c r="N29" s="19"/>
      <c r="O29" s="17"/>
      <c r="P29" s="17"/>
      <c r="Q29" s="17"/>
      <c r="R29" s="17"/>
    </row>
    <row r="30" spans="1:18" x14ac:dyDescent="0.25">
      <c r="A30" s="45">
        <v>13</v>
      </c>
      <c r="B30" s="5" t="s">
        <v>4</v>
      </c>
      <c r="C30" s="4">
        <v>25</v>
      </c>
      <c r="D30" s="21">
        <f t="shared" ref="D30" si="63">IF(P30&gt;0,P30,(I30+L30+O30))</f>
        <v>0</v>
      </c>
      <c r="E30" s="10" t="str">
        <f t="shared" ref="E30" si="64">IF(D30*24&gt;10,"F:&gt;10h","")</f>
        <v/>
      </c>
      <c r="F30" s="10"/>
      <c r="G30" s="22"/>
      <c r="H30" s="22"/>
      <c r="I30" s="16">
        <f>IF(OR(H30-G30&lt;0,H30*24&gt;23,AND(H30&gt;0,G30=0),AND(G30&lt;&gt;0,G30*24&lt;6)),"Fehler",H30-G30)</f>
        <v>0</v>
      </c>
      <c r="J30" s="22"/>
      <c r="K30" s="22"/>
      <c r="L30" s="16">
        <f>IF(OR(K30-J30&lt;0,K30*24&gt;23,AND(K30&gt;0,J30=0),AND(J30&lt;&gt;0,J30*24&lt;6)),"Fehler",K30-J30)</f>
        <v>0</v>
      </c>
      <c r="M30" s="22"/>
      <c r="N30" s="22"/>
      <c r="O30" s="16">
        <f>IF(OR(N30-M30&lt;0,N30*24&gt;23,AND(N30&gt;0,M30=0),AND(M30&lt;&gt;0,M30*24&lt;6)),"Fehler",N30-M30)</f>
        <v>0</v>
      </c>
      <c r="P30" s="22"/>
      <c r="R30" s="35"/>
    </row>
    <row r="31" spans="1:18" x14ac:dyDescent="0.25">
      <c r="B31" s="5" t="s">
        <v>5</v>
      </c>
      <c r="C31" s="4">
        <v>26</v>
      </c>
      <c r="D31" s="21">
        <f t="shared" ref="D31" si="65">IF(P31&gt;0,P31,(I31+L31+O31))</f>
        <v>0</v>
      </c>
      <c r="E31" s="10" t="str">
        <f t="shared" ref="E31" si="66">IF(D31*24&gt;10,"F:&gt;10h","")</f>
        <v/>
      </c>
      <c r="F31" s="10"/>
      <c r="G31" s="22"/>
      <c r="H31" s="22"/>
      <c r="I31" s="16">
        <f>IF(OR(H31-G31&lt;0,H31*24&gt;23,AND(H31&gt;0,G31=0),AND(G31&lt;&gt;0,G31*24&lt;6)),"Fehler",H31-G31)</f>
        <v>0</v>
      </c>
      <c r="J31" s="22"/>
      <c r="K31" s="22"/>
      <c r="L31" s="16">
        <f>IF(OR(K31-J31&lt;0,K31*24&gt;23,AND(K31&gt;0,J31=0),AND(J31&lt;&gt;0,J31*24&lt;6)),"Fehler",K31-J31)</f>
        <v>0</v>
      </c>
      <c r="M31" s="22"/>
      <c r="N31" s="22"/>
      <c r="O31" s="16">
        <f>IF(OR(N31-M31&lt;0,N31*24&gt;23,AND(N31&gt;0,M31=0),AND(M31&lt;&gt;0,M31*24&lt;6)),"Fehler",N31-M31)</f>
        <v>0</v>
      </c>
      <c r="P31" s="22"/>
      <c r="R31" s="35"/>
    </row>
    <row r="32" spans="1:18" x14ac:dyDescent="0.25">
      <c r="B32" s="5" t="s">
        <v>6</v>
      </c>
      <c r="C32" s="4">
        <v>27</v>
      </c>
      <c r="D32" s="21">
        <f t="shared" ref="D32" si="67">IF(P32&gt;0,P32,(I32+L32+O32))</f>
        <v>0</v>
      </c>
      <c r="E32" s="10" t="str">
        <f t="shared" ref="E32" si="68">IF(D32*24&gt;10,"F:&gt;10h","")</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5"/>
    </row>
    <row r="33" spans="2:18" x14ac:dyDescent="0.25">
      <c r="B33" s="5" t="s">
        <v>0</v>
      </c>
      <c r="C33" s="4">
        <v>28</v>
      </c>
      <c r="D33" s="21">
        <f t="shared" ref="D33" si="69">IF(P33&gt;0,P33,(I33+L33+O33))</f>
        <v>0</v>
      </c>
      <c r="E33" s="10" t="str">
        <f t="shared" ref="E33" si="70">IF(D33*24&gt;10,"F:&gt;10h","")</f>
        <v/>
      </c>
      <c r="F33" s="10"/>
      <c r="G33" s="22"/>
      <c r="H33" s="22"/>
      <c r="I33" s="16">
        <f>IF(OR(H33-G33&lt;0,H33*24&gt;23,AND(H33&gt;0,G33=0),AND(G33&lt;&gt;0,G33*24&lt;6)),"Fehler",H33-G33)</f>
        <v>0</v>
      </c>
      <c r="J33" s="22"/>
      <c r="K33" s="22"/>
      <c r="L33" s="16">
        <f>IF(OR(K33-J33&lt;0,K33*24&gt;23,AND(K33&gt;0,J33=0),AND(J33&lt;&gt;0,J33*24&lt;6)),"Fehler",K33-J33)</f>
        <v>0</v>
      </c>
      <c r="M33" s="22"/>
      <c r="N33" s="22"/>
      <c r="O33" s="16">
        <f>IF(OR(N33-M33&lt;0,N33*24&gt;23,AND(N33&gt;0,M33=0),AND(M33&lt;&gt;0,M33*24&lt;6)),"Fehler",N33-M33)</f>
        <v>0</v>
      </c>
      <c r="P33" s="22"/>
      <c r="R33" s="35"/>
    </row>
    <row r="34" spans="2:18" x14ac:dyDescent="0.25">
      <c r="B34" s="1" t="s">
        <v>1</v>
      </c>
      <c r="C34" s="2">
        <v>29</v>
      </c>
      <c r="D34" s="12" t="s">
        <v>7</v>
      </c>
      <c r="E34" s="2"/>
      <c r="F34" s="2"/>
      <c r="G34" s="19"/>
      <c r="H34" s="19"/>
      <c r="I34" s="17"/>
      <c r="J34" s="19"/>
      <c r="K34" s="19"/>
      <c r="L34" s="17"/>
      <c r="M34" s="19"/>
      <c r="N34" s="19"/>
      <c r="O34" s="17"/>
      <c r="P34" s="17"/>
      <c r="Q34" s="17"/>
      <c r="R34" s="17" t="s">
        <v>35</v>
      </c>
    </row>
    <row r="35" spans="2:18" x14ac:dyDescent="0.25">
      <c r="B35" s="3" t="s">
        <v>2</v>
      </c>
      <c r="C35" s="4">
        <v>30</v>
      </c>
      <c r="D35" s="21">
        <f t="shared" ref="D35" si="71">IF(P35&gt;0,P35,(I35+L35+O35))</f>
        <v>0</v>
      </c>
      <c r="E35" s="10" t="str">
        <f t="shared" ref="E35" si="72">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5"/>
    </row>
    <row r="36" spans="2:18" x14ac:dyDescent="0.25">
      <c r="B36" s="1" t="s">
        <v>3</v>
      </c>
      <c r="C36" s="2">
        <v>31</v>
      </c>
      <c r="D36" s="12" t="s">
        <v>7</v>
      </c>
      <c r="E36" s="9">
        <f>SUM(D30:D35)*24</f>
        <v>0</v>
      </c>
      <c r="F36" s="9"/>
      <c r="G36" s="19"/>
      <c r="H36" s="19"/>
      <c r="I36" s="17"/>
      <c r="J36" s="19"/>
      <c r="K36" s="19"/>
      <c r="L36" s="17"/>
      <c r="M36" s="19"/>
      <c r="N36" s="19"/>
      <c r="O36" s="17"/>
      <c r="P36" s="17"/>
      <c r="Q36" s="17"/>
      <c r="R36" s="17" t="s">
        <v>44</v>
      </c>
    </row>
  </sheetData>
  <sheetProtection algorithmName="SHA-512" hashValue="b5wI3g89Bjy9f/WopnjgN2GTLYAjinQem0ltsXuSXT8Q8eR6KeNQ/vo5NAcbrVBJ5DiXrX2iW44g6OVBm2g2TA==" saltValue="fJbZeoTb23bToVBb7DsBrA==" spinCount="100000" sheet="1" objects="1" scenarios="1" selectLockedCells="1"/>
  <conditionalFormatting sqref="D7">
    <cfRule type="cellIs" dxfId="1177" priority="768" operator="greaterThan">
      <formula>0.416666666666667</formula>
    </cfRule>
    <cfRule type="cellIs" dxfId="1176" priority="769" operator="greaterThan">
      <formula>0.333333333333333</formula>
    </cfRule>
  </conditionalFormatting>
  <conditionalFormatting sqref="E7:F7">
    <cfRule type="containsText" dxfId="1175" priority="767" operator="containsText" text="F:&gt;10h">
      <formula>NOT(ISERROR(SEARCH("F:&gt;10h",E7)))</formula>
    </cfRule>
  </conditionalFormatting>
  <conditionalFormatting sqref="F4:F5">
    <cfRule type="cellIs" dxfId="1174" priority="760" operator="equal">
      <formula>-41.8</formula>
    </cfRule>
    <cfRule type="cellIs" dxfId="1173" priority="761" operator="equal">
      <formula>0</formula>
    </cfRule>
    <cfRule type="cellIs" dxfId="1172" priority="762" operator="greaterThan">
      <formula>0</formula>
    </cfRule>
    <cfRule type="cellIs" dxfId="1171" priority="763" operator="lessThan">
      <formula>0</formula>
    </cfRule>
  </conditionalFormatting>
  <conditionalFormatting sqref="D7">
    <cfRule type="cellIs" dxfId="1170" priority="756" operator="equal">
      <formula>0</formula>
    </cfRule>
  </conditionalFormatting>
  <conditionalFormatting sqref="E13:F13">
    <cfRule type="containsText" dxfId="1169" priority="735" operator="containsText" text="F:&gt;10h">
      <formula>NOT(ISERROR(SEARCH("F:&gt;10h",E13)))</formula>
    </cfRule>
  </conditionalFormatting>
  <conditionalFormatting sqref="E20:F20">
    <cfRule type="containsText" dxfId="1168" priority="722" operator="containsText" text="F:&gt;10h">
      <formula>NOT(ISERROR(SEARCH("F:&gt;10h",E20)))</formula>
    </cfRule>
  </conditionalFormatting>
  <conditionalFormatting sqref="E27:F27">
    <cfRule type="containsText" dxfId="1167" priority="709" operator="containsText" text="F:&gt;10h">
      <formula>NOT(ISERROR(SEARCH("F:&gt;10h",E27)))</formula>
    </cfRule>
  </conditionalFormatting>
  <conditionalFormatting sqref="D27 D20 D13">
    <cfRule type="cellIs" dxfId="1166" priority="585" operator="greaterThan">
      <formula>0.416666666666667</formula>
    </cfRule>
    <cfRule type="cellIs" dxfId="1165" priority="586" operator="greaterThan">
      <formula>0.333333333333333</formula>
    </cfRule>
  </conditionalFormatting>
  <conditionalFormatting sqref="D27 D20 D13">
    <cfRule type="cellIs" dxfId="1164" priority="584" operator="equal">
      <formula>0</formula>
    </cfRule>
  </conditionalFormatting>
  <conditionalFormatting sqref="E3">
    <cfRule type="cellIs" dxfId="1163" priority="462" operator="equal">
      <formula>0</formula>
    </cfRule>
    <cfRule type="cellIs" dxfId="1162" priority="463" operator="greaterThan">
      <formula>0</formula>
    </cfRule>
    <cfRule type="cellIs" dxfId="1161" priority="464" operator="lessThan">
      <formula>0</formula>
    </cfRule>
  </conditionalFormatting>
  <conditionalFormatting sqref="R2">
    <cfRule type="cellIs" dxfId="1160" priority="460" operator="notEqual">
      <formula>""""""</formula>
    </cfRule>
  </conditionalFormatting>
  <conditionalFormatting sqref="E2">
    <cfRule type="cellIs" dxfId="1159" priority="357" operator="equal">
      <formula>0</formula>
    </cfRule>
  </conditionalFormatting>
  <conditionalFormatting sqref="O7 L7 I7 I13 L13 O13 I20 L20 O20 I27 L27 O27">
    <cfRule type="cellIs" dxfId="1158" priority="266" operator="greaterThan">
      <formula>0</formula>
    </cfRule>
    <cfRule type="cellIs" dxfId="1157" priority="267" operator="equal">
      <formula>0</formula>
    </cfRule>
  </conditionalFormatting>
  <conditionalFormatting sqref="O7 L7 I7 I13 L13 O13 I20 L20 O20 I27 L27 O27">
    <cfRule type="cellIs" dxfId="1156" priority="265" operator="equal">
      <formula>"Fehler"</formula>
    </cfRule>
  </conditionalFormatting>
  <conditionalFormatting sqref="E14:F14">
    <cfRule type="containsText" dxfId="1155" priority="145" operator="containsText" text="F:&gt;10h">
      <formula>NOT(ISERROR(SEARCH("F:&gt;10h",E14)))</formula>
    </cfRule>
  </conditionalFormatting>
  <conditionalFormatting sqref="D14">
    <cfRule type="cellIs" dxfId="1154" priority="143" operator="greaterThan">
      <formula>0.416666666666667</formula>
    </cfRule>
    <cfRule type="cellIs" dxfId="1153" priority="144" operator="greaterThan">
      <formula>0.333333333333333</formula>
    </cfRule>
  </conditionalFormatting>
  <conditionalFormatting sqref="D14">
    <cfRule type="cellIs" dxfId="1152" priority="142" operator="equal">
      <formula>0</formula>
    </cfRule>
  </conditionalFormatting>
  <conditionalFormatting sqref="O14 L14 I14">
    <cfRule type="cellIs" dxfId="1151" priority="140" operator="greaterThan">
      <formula>0</formula>
    </cfRule>
    <cfRule type="cellIs" dxfId="1150" priority="141" operator="equal">
      <formula>0</formula>
    </cfRule>
  </conditionalFormatting>
  <conditionalFormatting sqref="O14 L14 I14">
    <cfRule type="cellIs" dxfId="1149" priority="139" operator="equal">
      <formula>"Fehler"</formula>
    </cfRule>
  </conditionalFormatting>
  <conditionalFormatting sqref="E21:F21">
    <cfRule type="containsText" dxfId="1148" priority="138" operator="containsText" text="F:&gt;10h">
      <formula>NOT(ISERROR(SEARCH("F:&gt;10h",E21)))</formula>
    </cfRule>
  </conditionalFormatting>
  <conditionalFormatting sqref="D21">
    <cfRule type="cellIs" dxfId="1147" priority="136" operator="greaterThan">
      <formula>0.416666666666667</formula>
    </cfRule>
    <cfRule type="cellIs" dxfId="1146" priority="137" operator="greaterThan">
      <formula>0.333333333333333</formula>
    </cfRule>
  </conditionalFormatting>
  <conditionalFormatting sqref="D21">
    <cfRule type="cellIs" dxfId="1145" priority="135" operator="equal">
      <formula>0</formula>
    </cfRule>
  </conditionalFormatting>
  <conditionalFormatting sqref="I21 L21 O21">
    <cfRule type="cellIs" dxfId="1144" priority="133" operator="greaterThan">
      <formula>0</formula>
    </cfRule>
    <cfRule type="cellIs" dxfId="1143" priority="134" operator="equal">
      <formula>0</formula>
    </cfRule>
  </conditionalFormatting>
  <conditionalFormatting sqref="I21 L21 O21">
    <cfRule type="cellIs" dxfId="1142" priority="132" operator="equal">
      <formula>"Fehler"</formula>
    </cfRule>
  </conditionalFormatting>
  <conditionalFormatting sqref="E28:F28">
    <cfRule type="containsText" dxfId="1141" priority="131" operator="containsText" text="F:&gt;10h">
      <formula>NOT(ISERROR(SEARCH("F:&gt;10h",E28)))</formula>
    </cfRule>
  </conditionalFormatting>
  <conditionalFormatting sqref="D28">
    <cfRule type="cellIs" dxfId="1140" priority="129" operator="greaterThan">
      <formula>0.416666666666667</formula>
    </cfRule>
    <cfRule type="cellIs" dxfId="1139" priority="130" operator="greaterThan">
      <formula>0.333333333333333</formula>
    </cfRule>
  </conditionalFormatting>
  <conditionalFormatting sqref="D28">
    <cfRule type="cellIs" dxfId="1138" priority="128" operator="equal">
      <formula>0</formula>
    </cfRule>
  </conditionalFormatting>
  <conditionalFormatting sqref="I28 L28 O28">
    <cfRule type="cellIs" dxfId="1137" priority="126" operator="greaterThan">
      <formula>0</formula>
    </cfRule>
    <cfRule type="cellIs" dxfId="1136" priority="127" operator="equal">
      <formula>0</formula>
    </cfRule>
  </conditionalFormatting>
  <conditionalFormatting sqref="I28 L28 O28">
    <cfRule type="cellIs" dxfId="1135" priority="125" operator="equal">
      <formula>"Fehler"</formula>
    </cfRule>
  </conditionalFormatting>
  <conditionalFormatting sqref="E35:F35">
    <cfRule type="containsText" dxfId="1134" priority="124" operator="containsText" text="F:&gt;10h">
      <formula>NOT(ISERROR(SEARCH("F:&gt;10h",E35)))</formula>
    </cfRule>
  </conditionalFormatting>
  <conditionalFormatting sqref="D35">
    <cfRule type="cellIs" dxfId="1133" priority="122" operator="greaterThan">
      <formula>0.416666666666667</formula>
    </cfRule>
    <cfRule type="cellIs" dxfId="1132" priority="123" operator="greaterThan">
      <formula>0.333333333333333</formula>
    </cfRule>
  </conditionalFormatting>
  <conditionalFormatting sqref="D35">
    <cfRule type="cellIs" dxfId="1131" priority="121" operator="equal">
      <formula>0</formula>
    </cfRule>
  </conditionalFormatting>
  <conditionalFormatting sqref="O35 L35 I35">
    <cfRule type="cellIs" dxfId="1130" priority="119" operator="greaterThan">
      <formula>0</formula>
    </cfRule>
    <cfRule type="cellIs" dxfId="1129" priority="120" operator="equal">
      <formula>0</formula>
    </cfRule>
  </conditionalFormatting>
  <conditionalFormatting sqref="O35 L35 I35">
    <cfRule type="cellIs" dxfId="1128" priority="118" operator="equal">
      <formula>"Fehler"</formula>
    </cfRule>
  </conditionalFormatting>
  <conditionalFormatting sqref="D6">
    <cfRule type="cellIs" dxfId="1127" priority="116" operator="greaterThan">
      <formula>0.416666666666667</formula>
    </cfRule>
    <cfRule type="cellIs" dxfId="1126" priority="117" operator="greaterThan">
      <formula>0.333333333333333</formula>
    </cfRule>
  </conditionalFormatting>
  <conditionalFormatting sqref="E6:F6">
    <cfRule type="containsText" dxfId="1125" priority="115" operator="containsText" text="F:&gt;10h">
      <formula>NOT(ISERROR(SEARCH("F:&gt;10h",E6)))</formula>
    </cfRule>
  </conditionalFormatting>
  <conditionalFormatting sqref="D6">
    <cfRule type="cellIs" dxfId="1124" priority="114" operator="equal">
      <formula>0</formula>
    </cfRule>
  </conditionalFormatting>
  <conditionalFormatting sqref="O6 L6 I6">
    <cfRule type="cellIs" dxfId="1123" priority="112" operator="greaterThan">
      <formula>0</formula>
    </cfRule>
    <cfRule type="cellIs" dxfId="1122" priority="113" operator="equal">
      <formula>0</formula>
    </cfRule>
  </conditionalFormatting>
  <conditionalFormatting sqref="O6 L6 I6">
    <cfRule type="cellIs" dxfId="1121" priority="111" operator="equal">
      <formula>"Fehler"</formula>
    </cfRule>
  </conditionalFormatting>
  <conditionalFormatting sqref="E12:F12 E10:F10">
    <cfRule type="containsText" dxfId="1120" priority="104" operator="containsText" text="F:&gt;10h">
      <formula>NOT(ISERROR(SEARCH("F:&gt;10h",E10)))</formula>
    </cfRule>
  </conditionalFormatting>
  <conditionalFormatting sqref="D12 D10">
    <cfRule type="cellIs" dxfId="1119" priority="102" operator="greaterThan">
      <formula>0.416666666666667</formula>
    </cfRule>
    <cfRule type="cellIs" dxfId="1118" priority="103" operator="greaterThan">
      <formula>0.333333333333333</formula>
    </cfRule>
  </conditionalFormatting>
  <conditionalFormatting sqref="D12 D10">
    <cfRule type="cellIs" dxfId="1117" priority="101" operator="equal">
      <formula>0</formula>
    </cfRule>
  </conditionalFormatting>
  <conditionalFormatting sqref="I12 L12 O12 I10 L10 O10">
    <cfRule type="cellIs" dxfId="1116" priority="99" operator="greaterThan">
      <formula>0</formula>
    </cfRule>
    <cfRule type="cellIs" dxfId="1115" priority="100" operator="equal">
      <formula>0</formula>
    </cfRule>
  </conditionalFormatting>
  <conditionalFormatting sqref="I12 L12 O12 I10 L10 O10">
    <cfRule type="cellIs" dxfId="1114" priority="98" operator="equal">
      <formula>"Fehler"</formula>
    </cfRule>
  </conditionalFormatting>
  <conditionalFormatting sqref="E19:F19">
    <cfRule type="containsText" dxfId="1113" priority="91" operator="containsText" text="F:&gt;10h">
      <formula>NOT(ISERROR(SEARCH("F:&gt;10h",E19)))</formula>
    </cfRule>
  </conditionalFormatting>
  <conditionalFormatting sqref="D19">
    <cfRule type="cellIs" dxfId="1112" priority="89" operator="greaterThan">
      <formula>0.416666666666667</formula>
    </cfRule>
    <cfRule type="cellIs" dxfId="1111" priority="90" operator="greaterThan">
      <formula>0.333333333333333</formula>
    </cfRule>
  </conditionalFormatting>
  <conditionalFormatting sqref="D19">
    <cfRule type="cellIs" dxfId="1110" priority="88" operator="equal">
      <formula>0</formula>
    </cfRule>
  </conditionalFormatting>
  <conditionalFormatting sqref="I19 L19 O19">
    <cfRule type="cellIs" dxfId="1109" priority="86" operator="greaterThan">
      <formula>0</formula>
    </cfRule>
    <cfRule type="cellIs" dxfId="1108" priority="87" operator="equal">
      <formula>0</formula>
    </cfRule>
  </conditionalFormatting>
  <conditionalFormatting sqref="I19 L19 O19">
    <cfRule type="cellIs" dxfId="1107" priority="85" operator="equal">
      <formula>"Fehler"</formula>
    </cfRule>
  </conditionalFormatting>
  <conditionalFormatting sqref="E26:F26 E24:F24">
    <cfRule type="containsText" dxfId="1106" priority="78" operator="containsText" text="F:&gt;10h">
      <formula>NOT(ISERROR(SEARCH("F:&gt;10h",E24)))</formula>
    </cfRule>
  </conditionalFormatting>
  <conditionalFormatting sqref="D26 D24">
    <cfRule type="cellIs" dxfId="1105" priority="76" operator="greaterThan">
      <formula>0.416666666666667</formula>
    </cfRule>
    <cfRule type="cellIs" dxfId="1104" priority="77" operator="greaterThan">
      <formula>0.333333333333333</formula>
    </cfRule>
  </conditionalFormatting>
  <conditionalFormatting sqref="D26 D24">
    <cfRule type="cellIs" dxfId="1103" priority="75" operator="equal">
      <formula>0</formula>
    </cfRule>
  </conditionalFormatting>
  <conditionalFormatting sqref="I26 L26 O26 I24 L24 O24">
    <cfRule type="cellIs" dxfId="1102" priority="73" operator="greaterThan">
      <formula>0</formula>
    </cfRule>
    <cfRule type="cellIs" dxfId="1101" priority="74" operator="equal">
      <formula>0</formula>
    </cfRule>
  </conditionalFormatting>
  <conditionalFormatting sqref="I26 L26 O26 I24 L24 O24">
    <cfRule type="cellIs" dxfId="1100" priority="72" operator="equal">
      <formula>"Fehler"</formula>
    </cfRule>
  </conditionalFormatting>
  <conditionalFormatting sqref="E33:F33">
    <cfRule type="containsText" dxfId="1099" priority="65" operator="containsText" text="F:&gt;10h">
      <formula>NOT(ISERROR(SEARCH("F:&gt;10h",E33)))</formula>
    </cfRule>
  </conditionalFormatting>
  <conditionalFormatting sqref="D33">
    <cfRule type="cellIs" dxfId="1098" priority="63" operator="greaterThan">
      <formula>0.416666666666667</formula>
    </cfRule>
    <cfRule type="cellIs" dxfId="1097" priority="64" operator="greaterThan">
      <formula>0.333333333333333</formula>
    </cfRule>
  </conditionalFormatting>
  <conditionalFormatting sqref="D33">
    <cfRule type="cellIs" dxfId="1096" priority="62" operator="equal">
      <formula>0</formula>
    </cfRule>
  </conditionalFormatting>
  <conditionalFormatting sqref="O33 L33 I33">
    <cfRule type="cellIs" dxfId="1095" priority="60" operator="greaterThan">
      <formula>0</formula>
    </cfRule>
    <cfRule type="cellIs" dxfId="1094" priority="61" operator="equal">
      <formula>0</formula>
    </cfRule>
  </conditionalFormatting>
  <conditionalFormatting sqref="O33 L33 I33">
    <cfRule type="cellIs" dxfId="1093" priority="59" operator="equal">
      <formula>"Fehler"</formula>
    </cfRule>
  </conditionalFormatting>
  <conditionalFormatting sqref="F8">
    <cfRule type="cellIs" dxfId="1092" priority="56" operator="equal">
      <formula>9.5</formula>
    </cfRule>
    <cfRule type="cellIs" dxfId="1091" priority="57" operator="lessThan">
      <formula>9.5</formula>
    </cfRule>
    <cfRule type="cellIs" dxfId="1090" priority="58" operator="greaterThan">
      <formula>9.5</formula>
    </cfRule>
  </conditionalFormatting>
  <conditionalFormatting sqref="E11:F11 E9:F9">
    <cfRule type="containsText" dxfId="1089" priority="52" operator="containsText" text="F:&gt;10h">
      <formula>NOT(ISERROR(SEARCH("F:&gt;10h",E9)))</formula>
    </cfRule>
  </conditionalFormatting>
  <conditionalFormatting sqref="D11 D9">
    <cfRule type="cellIs" dxfId="1088" priority="50" operator="greaterThan">
      <formula>0.416666666666667</formula>
    </cfRule>
    <cfRule type="cellIs" dxfId="1087" priority="51" operator="greaterThan">
      <formula>0.333333333333333</formula>
    </cfRule>
  </conditionalFormatting>
  <conditionalFormatting sqref="D11 D9">
    <cfRule type="cellIs" dxfId="1086" priority="49" operator="equal">
      <formula>0</formula>
    </cfRule>
  </conditionalFormatting>
  <conditionalFormatting sqref="I11 L11 O11 I9 L9 O9">
    <cfRule type="cellIs" dxfId="1085" priority="47" operator="greaterThan">
      <formula>0</formula>
    </cfRule>
    <cfRule type="cellIs" dxfId="1084" priority="48" operator="equal">
      <formula>0</formula>
    </cfRule>
  </conditionalFormatting>
  <conditionalFormatting sqref="I11 L11 O11 I9 L9 O9">
    <cfRule type="cellIs" dxfId="1083" priority="46" operator="equal">
      <formula>"Fehler"</formula>
    </cfRule>
  </conditionalFormatting>
  <conditionalFormatting sqref="F15">
    <cfRule type="cellIs" dxfId="1082" priority="43" operator="equal">
      <formula>9.5</formula>
    </cfRule>
    <cfRule type="cellIs" dxfId="1081" priority="44" operator="lessThan">
      <formula>9.5</formula>
    </cfRule>
    <cfRule type="cellIs" dxfId="1080" priority="45" operator="greaterThan">
      <formula>9.5</formula>
    </cfRule>
  </conditionalFormatting>
  <conditionalFormatting sqref="E16:F18">
    <cfRule type="containsText" dxfId="1079" priority="39" operator="containsText" text="F:&gt;10h">
      <formula>NOT(ISERROR(SEARCH("F:&gt;10h",E16)))</formula>
    </cfRule>
  </conditionalFormatting>
  <conditionalFormatting sqref="D16:D18">
    <cfRule type="cellIs" dxfId="1078" priority="37" operator="greaterThan">
      <formula>0.416666666666667</formula>
    </cfRule>
    <cfRule type="cellIs" dxfId="1077" priority="38" operator="greaterThan">
      <formula>0.333333333333333</formula>
    </cfRule>
  </conditionalFormatting>
  <conditionalFormatting sqref="D16:D18">
    <cfRule type="cellIs" dxfId="1076" priority="36" operator="equal">
      <formula>0</formula>
    </cfRule>
  </conditionalFormatting>
  <conditionalFormatting sqref="I16:I18 L16:L18 O16:O18">
    <cfRule type="cellIs" dxfId="1075" priority="34" operator="greaterThan">
      <formula>0</formula>
    </cfRule>
    <cfRule type="cellIs" dxfId="1074" priority="35" operator="equal">
      <formula>0</formula>
    </cfRule>
  </conditionalFormatting>
  <conditionalFormatting sqref="I16:I18 L16:L18 O16:O18">
    <cfRule type="cellIs" dxfId="1073" priority="33" operator="equal">
      <formula>"Fehler"</formula>
    </cfRule>
  </conditionalFormatting>
  <conditionalFormatting sqref="F22">
    <cfRule type="cellIs" dxfId="1072" priority="30" operator="equal">
      <formula>9.5</formula>
    </cfRule>
    <cfRule type="cellIs" dxfId="1071" priority="31" operator="lessThan">
      <formula>9.5</formula>
    </cfRule>
    <cfRule type="cellIs" dxfId="1070" priority="32" operator="greaterThan">
      <formula>9.5</formula>
    </cfRule>
  </conditionalFormatting>
  <conditionalFormatting sqref="E25:F25 E23:F23">
    <cfRule type="containsText" dxfId="1069" priority="26" operator="containsText" text="F:&gt;10h">
      <formula>NOT(ISERROR(SEARCH("F:&gt;10h",E23)))</formula>
    </cfRule>
  </conditionalFormatting>
  <conditionalFormatting sqref="D25 D23">
    <cfRule type="cellIs" dxfId="1068" priority="24" operator="greaterThan">
      <formula>0.416666666666667</formula>
    </cfRule>
    <cfRule type="cellIs" dxfId="1067" priority="25" operator="greaterThan">
      <formula>0.333333333333333</formula>
    </cfRule>
  </conditionalFormatting>
  <conditionalFormatting sqref="D25 D23">
    <cfRule type="cellIs" dxfId="1066" priority="23" operator="equal">
      <formula>0</formula>
    </cfRule>
  </conditionalFormatting>
  <conditionalFormatting sqref="I25 L25 O25 I23 L23 O23">
    <cfRule type="cellIs" dxfId="1065" priority="21" operator="greaterThan">
      <formula>0</formula>
    </cfRule>
    <cfRule type="cellIs" dxfId="1064" priority="22" operator="equal">
      <formula>0</formula>
    </cfRule>
  </conditionalFormatting>
  <conditionalFormatting sqref="I25 L25 O25 I23 L23 O23">
    <cfRule type="cellIs" dxfId="1063" priority="20" operator="equal">
      <formula>"Fehler"</formula>
    </cfRule>
  </conditionalFormatting>
  <conditionalFormatting sqref="F29">
    <cfRule type="cellIs" dxfId="1062" priority="17" operator="equal">
      <formula>9.5</formula>
    </cfRule>
    <cfRule type="cellIs" dxfId="1061" priority="18" operator="lessThan">
      <formula>9.5</formula>
    </cfRule>
    <cfRule type="cellIs" dxfId="1060" priority="19" operator="greaterThan">
      <formula>9.5</formula>
    </cfRule>
  </conditionalFormatting>
  <conditionalFormatting sqref="E30:F32">
    <cfRule type="containsText" dxfId="1059" priority="13" operator="containsText" text="F:&gt;10h">
      <formula>NOT(ISERROR(SEARCH("F:&gt;10h",E30)))</formula>
    </cfRule>
  </conditionalFormatting>
  <conditionalFormatting sqref="D30:D32">
    <cfRule type="cellIs" dxfId="1058" priority="11" operator="greaterThan">
      <formula>0.416666666666667</formula>
    </cfRule>
    <cfRule type="cellIs" dxfId="1057" priority="12" operator="greaterThan">
      <formula>0.333333333333333</formula>
    </cfRule>
  </conditionalFormatting>
  <conditionalFormatting sqref="D30:D32">
    <cfRule type="cellIs" dxfId="1056" priority="10" operator="equal">
      <formula>0</formula>
    </cfRule>
  </conditionalFormatting>
  <conditionalFormatting sqref="O30:O32 L30:L32 I30:I32">
    <cfRule type="cellIs" dxfId="1055" priority="8" operator="greaterThan">
      <formula>0</formula>
    </cfRule>
    <cfRule type="cellIs" dxfId="1054" priority="9" operator="equal">
      <formula>0</formula>
    </cfRule>
  </conditionalFormatting>
  <conditionalFormatting sqref="O30:O32 L30:L32 I30:I32">
    <cfRule type="cellIs" dxfId="1053" priority="7" operator="equal">
      <formula>"Fehler"</formula>
    </cfRule>
  </conditionalFormatting>
  <conditionalFormatting sqref="F36">
    <cfRule type="cellIs" dxfId="1052" priority="4" operator="equal">
      <formula>9.5</formula>
    </cfRule>
    <cfRule type="cellIs" dxfId="1051" priority="5" operator="lessThan">
      <formula>9.5</formula>
    </cfRule>
    <cfRule type="cellIs" dxfId="1050" priority="6" operator="greaterThan">
      <formula>9.5</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61" operator="equal" id="{6871521F-823E-4CCC-BC9C-611489B8A059}">
            <xm:f>-B4*Stundennachweis!C10</xm:f>
            <x14:dxf>
              <font>
                <color theme="0"/>
              </font>
            </x14:dxf>
          </x14:cfRule>
          <xm:sqref>E3</xm:sqref>
        </x14:conditionalFormatting>
        <x14:conditionalFormatting xmlns:xm="http://schemas.microsoft.com/office/excel/2006/main">
          <x14:cfRule type="cellIs" priority="53" operator="equal" id="{D262B5A8-B6A5-4364-8B9C-10738C54C80B}">
            <xm:f>Stundennachweis!$C$10</xm:f>
            <x14:dxf>
              <font>
                <b/>
                <i val="0"/>
                <color rgb="FF00B050"/>
              </font>
            </x14:dxf>
          </x14:cfRule>
          <x14:cfRule type="cellIs" priority="54" operator="lessThan" id="{B6B8556D-E226-43DE-9387-F8A5D7FB357B}">
            <xm:f>Stundennachweis!$C$10</xm:f>
            <x14:dxf>
              <font>
                <b val="0"/>
                <i/>
                <color rgb="FFFF0000"/>
              </font>
            </x14:dxf>
          </x14:cfRule>
          <x14:cfRule type="cellIs" priority="55" operator="greaterThan" id="{57D987D1-308A-4878-B02F-2139A66FF456}">
            <xm:f>Stundennachweis!$C$10</xm:f>
            <x14:dxf>
              <font>
                <b/>
                <i/>
                <color rgb="FF00B050"/>
              </font>
            </x14:dxf>
          </x14:cfRule>
          <xm:sqref>E8</xm:sqref>
        </x14:conditionalFormatting>
        <x14:conditionalFormatting xmlns:xm="http://schemas.microsoft.com/office/excel/2006/main">
          <x14:cfRule type="cellIs" priority="40" operator="equal" id="{F4F62D7A-471A-4EC1-9DA3-5BDB76E9A6E3}">
            <xm:f>Stundennachweis!$C$10</xm:f>
            <x14:dxf>
              <font>
                <b/>
                <i val="0"/>
                <color rgb="FF00B050"/>
              </font>
            </x14:dxf>
          </x14:cfRule>
          <x14:cfRule type="cellIs" priority="41" operator="lessThan" id="{797CE1CD-B611-480A-89DB-C673A371A81A}">
            <xm:f>Stundennachweis!$C$10</xm:f>
            <x14:dxf>
              <font>
                <b val="0"/>
                <i/>
                <color rgb="FFFF0000"/>
              </font>
            </x14:dxf>
          </x14:cfRule>
          <x14:cfRule type="cellIs" priority="42" operator="greaterThan" id="{17BFD14B-B7F4-442B-95A0-544E4806F117}">
            <xm:f>Stundennachweis!$C$10</xm:f>
            <x14:dxf>
              <font>
                <b/>
                <i/>
                <color rgb="FF00B050"/>
              </font>
            </x14:dxf>
          </x14:cfRule>
          <xm:sqref>E15</xm:sqref>
        </x14:conditionalFormatting>
        <x14:conditionalFormatting xmlns:xm="http://schemas.microsoft.com/office/excel/2006/main">
          <x14:cfRule type="cellIs" priority="27" operator="equal" id="{FFB71F75-2B1B-4D11-9DD8-01A5C49994AC}">
            <xm:f>Stundennachweis!$C$10</xm:f>
            <x14:dxf>
              <font>
                <b/>
                <i val="0"/>
                <color rgb="FF00B050"/>
              </font>
            </x14:dxf>
          </x14:cfRule>
          <x14:cfRule type="cellIs" priority="28" operator="lessThan" id="{2465EA1D-682A-4300-98B6-4B8F67B7E19D}">
            <xm:f>Stundennachweis!$C$10</xm:f>
            <x14:dxf>
              <font>
                <b val="0"/>
                <i/>
                <color rgb="FFFF0000"/>
              </font>
            </x14:dxf>
          </x14:cfRule>
          <x14:cfRule type="cellIs" priority="29" operator="greaterThan" id="{35A7CAB2-F635-4E8C-8425-09A1AD3D4D75}">
            <xm:f>Stundennachweis!$C$10</xm:f>
            <x14:dxf>
              <font>
                <b/>
                <i/>
                <color rgb="FF00B050"/>
              </font>
            </x14:dxf>
          </x14:cfRule>
          <xm:sqref>E22</xm:sqref>
        </x14:conditionalFormatting>
        <x14:conditionalFormatting xmlns:xm="http://schemas.microsoft.com/office/excel/2006/main">
          <x14:cfRule type="cellIs" priority="14" operator="equal" id="{0803D42E-632A-48D1-AD8F-4860811F07D4}">
            <xm:f>Stundennachweis!$C$10</xm:f>
            <x14:dxf>
              <font>
                <b/>
                <i val="0"/>
                <color rgb="FF00B050"/>
              </font>
            </x14:dxf>
          </x14:cfRule>
          <x14:cfRule type="cellIs" priority="15" operator="lessThan" id="{68F970C6-B144-4E15-A71B-7BCF91562094}">
            <xm:f>Stundennachweis!$C$10</xm:f>
            <x14:dxf>
              <font>
                <b val="0"/>
                <i/>
                <color rgb="FFFF0000"/>
              </font>
            </x14:dxf>
          </x14:cfRule>
          <x14:cfRule type="cellIs" priority="16" operator="greaterThan" id="{9CC93231-C21E-43FC-98B6-3BF20C588A76}">
            <xm:f>Stundennachweis!$C$10</xm:f>
            <x14:dxf>
              <font>
                <b/>
                <i/>
                <color rgb="FF00B050"/>
              </font>
            </x14:dxf>
          </x14:cfRule>
          <xm:sqref>E29</xm:sqref>
        </x14:conditionalFormatting>
        <x14:conditionalFormatting xmlns:xm="http://schemas.microsoft.com/office/excel/2006/main">
          <x14:cfRule type="cellIs" priority="1" operator="equal" id="{1B3F776A-A549-437F-8EFD-54751D03023D}">
            <xm:f>Stundennachweis!$C$10</xm:f>
            <x14:dxf>
              <font>
                <b/>
                <i val="0"/>
                <color rgb="FF00B050"/>
              </font>
            </x14:dxf>
          </x14:cfRule>
          <x14:cfRule type="cellIs" priority="2" operator="lessThan" id="{53FA9A78-E0A0-4D64-AB6F-67FBC3B9A8B3}">
            <xm:f>Stundennachweis!$C$10</xm:f>
            <x14:dxf>
              <font>
                <b val="0"/>
                <i/>
                <color rgb="FFFF0000"/>
              </font>
            </x14:dxf>
          </x14:cfRule>
          <x14:cfRule type="cellIs" priority="3" operator="greaterThan" id="{541AD7F6-0056-43C2-9F61-F557A495F0BE}">
            <xm:f>Stundennachweis!$C$10</xm:f>
            <x14:dxf>
              <font>
                <b/>
                <i/>
                <color rgb="FF00B050"/>
              </font>
            </x14:dxf>
          </x14:cfRule>
          <xm:sqref>E36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R35"/>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v1.3</v>
      </c>
    </row>
    <row r="2" spans="1:18" s="8" customFormat="1" x14ac:dyDescent="0.25">
      <c r="A2" s="46"/>
      <c r="B2" s="7" t="s">
        <v>13</v>
      </c>
      <c r="D2" s="33" t="str">
        <f>IF(E3&gt;(B4*Stundennachweis!C10/2),"&gt;150%!"," ")</f>
        <v xml:space="preserve"> </v>
      </c>
      <c r="E2" s="11">
        <f>SUM(D34:D35)*24+E12+E19+E26+E33+P2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c r="R3" s="37"/>
    </row>
    <row r="4" spans="1:18" x14ac:dyDescent="0.25">
      <c r="B4" s="43">
        <v>4.4000000000000004</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A6" s="45">
        <v>14</v>
      </c>
      <c r="B6" s="1" t="s">
        <v>4</v>
      </c>
      <c r="C6" s="2">
        <v>1</v>
      </c>
      <c r="D6" s="12" t="s">
        <v>7</v>
      </c>
      <c r="E6" s="2"/>
      <c r="F6" s="2"/>
      <c r="G6" s="19"/>
      <c r="H6" s="19"/>
      <c r="I6" s="17"/>
      <c r="J6" s="19"/>
      <c r="K6" s="19"/>
      <c r="L6" s="17"/>
      <c r="M6" s="19"/>
      <c r="N6" s="19"/>
      <c r="O6" s="17"/>
      <c r="P6" s="17"/>
      <c r="Q6" s="17"/>
      <c r="R6" s="17" t="s">
        <v>36</v>
      </c>
    </row>
    <row r="7" spans="1:18" x14ac:dyDescent="0.25">
      <c r="B7" s="5" t="s">
        <v>5</v>
      </c>
      <c r="C7" s="6">
        <v>2</v>
      </c>
      <c r="D7" s="21">
        <f t="shared" ref="D7" si="0">IF(P7&gt;0,P7,(I7+L7+O7))</f>
        <v>0</v>
      </c>
      <c r="E7" s="10" t="str">
        <f t="shared" ref="E7" si="1">IF(D7*24&gt;10,"F:&gt;10h","")</f>
        <v/>
      </c>
      <c r="F7" s="10"/>
      <c r="G7" s="22"/>
      <c r="H7" s="22"/>
      <c r="I7" s="16">
        <f t="shared" ref="I7" si="2">IF(OR(H7-G7&lt;0,H7*24&gt;23,AND(H7&gt;0,G7=0),AND(G7&lt;&gt;0,G7*24&lt;6)),"Fehler",H7-G7)</f>
        <v>0</v>
      </c>
      <c r="J7" s="22"/>
      <c r="K7" s="22"/>
      <c r="L7" s="16">
        <f t="shared" ref="L7" si="3">IF(OR(K7-J7&lt;0,K7*24&gt;23,AND(K7&gt;0,J7=0),AND(J7&lt;&gt;0,J7*24&lt;6)),"Fehler",K7-J7)</f>
        <v>0</v>
      </c>
      <c r="M7" s="22"/>
      <c r="N7" s="22"/>
      <c r="O7" s="16">
        <f t="shared" ref="O7" si="4">IF(OR(N7-M7&lt;0,N7*24&gt;23,AND(N7&gt;0,M7=0),AND(M7&lt;&gt;0,M7*24&lt;6)),"Fehler",N7-M7)</f>
        <v>0</v>
      </c>
      <c r="P7" s="22"/>
      <c r="R7" s="39"/>
    </row>
    <row r="8" spans="1:18" x14ac:dyDescent="0.25">
      <c r="B8" s="5" t="s">
        <v>6</v>
      </c>
      <c r="C8" s="6">
        <v>3</v>
      </c>
      <c r="D8" s="21">
        <f t="shared" ref="D8" si="5">IF(P8&gt;0,P8,(I8+L8+O8))</f>
        <v>0</v>
      </c>
      <c r="E8" s="10" t="str">
        <f t="shared" ref="E8" si="6">IF(D8*24&gt;10,"F:&gt;10h","")</f>
        <v/>
      </c>
      <c r="F8" s="10"/>
      <c r="G8" s="22"/>
      <c r="H8" s="22"/>
      <c r="I8" s="16">
        <f t="shared" ref="I8" si="7">IF(OR(H8-G8&lt;0,H8*24&gt;23,AND(H8&gt;0,G8=0),AND(G8&lt;&gt;0,G8*24&lt;6)),"Fehler",H8-G8)</f>
        <v>0</v>
      </c>
      <c r="J8" s="22"/>
      <c r="K8" s="22"/>
      <c r="L8" s="16">
        <f t="shared" ref="L8" si="8">IF(OR(K8-J8&lt;0,K8*24&gt;23,AND(K8&gt;0,J8=0),AND(J8&lt;&gt;0,J8*24&lt;6)),"Fehler",K8-J8)</f>
        <v>0</v>
      </c>
      <c r="M8" s="22"/>
      <c r="N8" s="22"/>
      <c r="O8" s="16">
        <f t="shared" ref="O8" si="9">IF(OR(N8-M8&lt;0,N8*24&gt;23,AND(N8&gt;0,M8=0),AND(M8&lt;&gt;0,M8*24&lt;6)),"Fehler",N8-M8)</f>
        <v>0</v>
      </c>
      <c r="P8" s="22"/>
      <c r="R8" s="39"/>
    </row>
    <row r="9" spans="1:18" x14ac:dyDescent="0.25">
      <c r="B9" s="5" t="s">
        <v>0</v>
      </c>
      <c r="C9" s="6">
        <v>4</v>
      </c>
      <c r="D9" s="21">
        <f t="shared" ref="D9" si="10">IF(P9&gt;0,P9,(I9+L9+O9))</f>
        <v>0</v>
      </c>
      <c r="E9" s="10" t="str">
        <f t="shared" ref="E9" si="11">IF(D9*24&gt;10,"F:&gt;10h","")</f>
        <v/>
      </c>
      <c r="F9" s="10"/>
      <c r="G9" s="22"/>
      <c r="H9" s="22"/>
      <c r="I9" s="16">
        <f t="shared" ref="I9" si="12">IF(OR(H9-G9&lt;0,H9*24&gt;23,AND(H9&gt;0,G9=0),AND(G9&lt;&gt;0,G9*24&lt;6)),"Fehler",H9-G9)</f>
        <v>0</v>
      </c>
      <c r="J9" s="22"/>
      <c r="K9" s="22"/>
      <c r="L9" s="16">
        <f t="shared" ref="L9" si="13">IF(OR(K9-J9&lt;0,K9*24&gt;23,AND(K9&gt;0,J9=0),AND(J9&lt;&gt;0,J9*24&lt;6)),"Fehler",K9-J9)</f>
        <v>0</v>
      </c>
      <c r="M9" s="22"/>
      <c r="N9" s="22"/>
      <c r="O9" s="16">
        <f t="shared" ref="O9" si="14">IF(OR(N9-M9&lt;0,N9*24&gt;23,AND(N9&gt;0,M9=0),AND(M9&lt;&gt;0,M9*24&lt;6)),"Fehler",N9-M9)</f>
        <v>0</v>
      </c>
      <c r="P9" s="22"/>
      <c r="R9" s="39"/>
    </row>
    <row r="10" spans="1:18" x14ac:dyDescent="0.25">
      <c r="B10" s="5" t="s">
        <v>1</v>
      </c>
      <c r="C10" s="6">
        <v>5</v>
      </c>
      <c r="D10" s="21">
        <f t="shared" ref="D10" si="15">IF(P10&gt;0,P10,(I10+L10+O10))</f>
        <v>0</v>
      </c>
      <c r="E10" s="10" t="str">
        <f t="shared" ref="E10" si="16">IF(D10*24&gt;10,"F:&gt;10h","")</f>
        <v/>
      </c>
      <c r="F10" s="10"/>
      <c r="G10" s="22"/>
      <c r="H10" s="22"/>
      <c r="I10" s="16">
        <f>IF(OR(H10-G10&lt;0,H10*24&gt;23,AND(H10&gt;0,G10=0),AND(G10&lt;&gt;0,G10*24&lt;6)),"Fehler",H10-G10)</f>
        <v>0</v>
      </c>
      <c r="J10" s="22"/>
      <c r="K10" s="22"/>
      <c r="L10" s="16">
        <f>IF(OR(K10-J10&lt;0,K10*24&gt;23,AND(K10&gt;0,J10=0),AND(J10&lt;&gt;0,J10*24&lt;6)),"Fehler",K10-J10)</f>
        <v>0</v>
      </c>
      <c r="M10" s="22"/>
      <c r="N10" s="22"/>
      <c r="O10" s="16">
        <f>IF(OR(N10-M10&lt;0,N10*24&gt;23,AND(N10&gt;0,M10=0),AND(M10&lt;&gt;0,M10*24&lt;6)),"Fehler",N10-M10)</f>
        <v>0</v>
      </c>
      <c r="P10" s="22"/>
      <c r="R10" s="39"/>
    </row>
    <row r="11" spans="1:18" x14ac:dyDescent="0.25">
      <c r="B11" s="5" t="s">
        <v>2</v>
      </c>
      <c r="C11" s="6">
        <v>6</v>
      </c>
      <c r="D11" s="21">
        <f t="shared" ref="D11" si="17">IF(P11&gt;0,P11,(I11+L11+O11))</f>
        <v>0</v>
      </c>
      <c r="E11" s="10" t="str">
        <f t="shared" ref="E11" si="18">IF(D11*24&gt;10,"F:&gt;10h","")</f>
        <v/>
      </c>
      <c r="F11" s="10"/>
      <c r="G11" s="22"/>
      <c r="H11" s="22"/>
      <c r="I11" s="16">
        <f t="shared" ref="I11" si="19">IF(OR(H11-G11&lt;0,H11*24&gt;23,AND(H11&gt;0,G11=0),AND(G11&lt;&gt;0,G11*24&lt;6)),"Fehler",H11-G11)</f>
        <v>0</v>
      </c>
      <c r="J11" s="22"/>
      <c r="K11" s="22"/>
      <c r="L11" s="16">
        <f t="shared" ref="L11" si="20">IF(OR(K11-J11&lt;0,K11*24&gt;23,AND(K11&gt;0,J11=0),AND(J11&lt;&gt;0,J11*24&lt;6)),"Fehler",K11-J11)</f>
        <v>0</v>
      </c>
      <c r="M11" s="22"/>
      <c r="N11" s="22"/>
      <c r="O11" s="16">
        <f t="shared" ref="O11" si="21">IF(OR(N11-M11&lt;0,N11*24&gt;23,AND(N11&gt;0,M11=0),AND(M11&lt;&gt;0,M11*24&lt;6)),"Fehler",N11-M11)</f>
        <v>0</v>
      </c>
      <c r="P11" s="22"/>
      <c r="R11" s="39"/>
    </row>
    <row r="12" spans="1:18" x14ac:dyDescent="0.25">
      <c r="B12" s="1" t="s">
        <v>3</v>
      </c>
      <c r="C12" s="2">
        <v>7</v>
      </c>
      <c r="D12" s="12"/>
      <c r="E12" s="9">
        <f>SUM(D7:D11)*24</f>
        <v>0</v>
      </c>
      <c r="F12" s="9"/>
      <c r="G12" s="19"/>
      <c r="H12" s="19"/>
      <c r="I12" s="17"/>
      <c r="J12" s="19"/>
      <c r="K12" s="19"/>
      <c r="L12" s="17"/>
      <c r="M12" s="19"/>
      <c r="N12" s="19"/>
      <c r="O12" s="17"/>
      <c r="P12" s="17"/>
      <c r="Q12" s="17"/>
      <c r="R12" s="17"/>
    </row>
    <row r="13" spans="1:18" x14ac:dyDescent="0.25">
      <c r="A13" s="45">
        <v>15</v>
      </c>
      <c r="B13" s="5" t="s">
        <v>4</v>
      </c>
      <c r="C13" s="6">
        <v>8</v>
      </c>
      <c r="D13" s="21">
        <f t="shared" ref="D13:D15" si="22">IF(P13&gt;0,P13,(I13+L13+O13))</f>
        <v>0</v>
      </c>
      <c r="E13" s="10" t="str">
        <f t="shared" ref="E13:E15" si="23">IF(D13*24&gt;10,"FEHLER","")</f>
        <v/>
      </c>
      <c r="F13" s="10"/>
      <c r="G13" s="22"/>
      <c r="H13" s="22"/>
      <c r="I13" s="16">
        <f t="shared" ref="I13:I15" si="24">IF(OR(H13-G13&lt;0,H13*24&gt;23,AND(H13&gt;0,G13=0),AND(G13&lt;&gt;0,G13*24&lt;6)),"Fehler",H13-G13)</f>
        <v>0</v>
      </c>
      <c r="J13" s="22"/>
      <c r="K13" s="22"/>
      <c r="L13" s="16">
        <f t="shared" ref="L13:L15" si="25">IF(OR(K13-J13&lt;0,K13*24&gt;23,AND(K13&gt;0,J13=0),AND(J13&lt;&gt;0,J13*24&lt;6)),"Fehler",K13-J13)</f>
        <v>0</v>
      </c>
      <c r="M13" s="22"/>
      <c r="N13" s="22"/>
      <c r="O13" s="16">
        <f t="shared" ref="O13:O15" si="26">IF(OR(N13-M13&lt;0,N13*24&gt;23,AND(N13&gt;0,M13=0),AND(M13&lt;&gt;0,M13*24&lt;6)),"Fehler",N13-M13)</f>
        <v>0</v>
      </c>
      <c r="P13" s="22"/>
      <c r="R13" s="39"/>
    </row>
    <row r="14" spans="1:18" x14ac:dyDescent="0.25">
      <c r="B14" s="5" t="s">
        <v>5</v>
      </c>
      <c r="C14" s="6">
        <v>9</v>
      </c>
      <c r="D14" s="21">
        <f t="shared" si="22"/>
        <v>0</v>
      </c>
      <c r="E14" s="10" t="str">
        <f t="shared" si="23"/>
        <v/>
      </c>
      <c r="F14" s="10"/>
      <c r="G14" s="22"/>
      <c r="H14" s="22"/>
      <c r="I14" s="16">
        <f t="shared" si="24"/>
        <v>0</v>
      </c>
      <c r="J14" s="22"/>
      <c r="K14" s="22"/>
      <c r="L14" s="16">
        <f t="shared" si="25"/>
        <v>0</v>
      </c>
      <c r="M14" s="22"/>
      <c r="N14" s="22"/>
      <c r="O14" s="16">
        <f t="shared" si="26"/>
        <v>0</v>
      </c>
      <c r="P14" s="22"/>
      <c r="R14" s="39"/>
    </row>
    <row r="15" spans="1:18" x14ac:dyDescent="0.25">
      <c r="B15" s="5" t="s">
        <v>6</v>
      </c>
      <c r="C15" s="6">
        <v>10</v>
      </c>
      <c r="D15" s="21">
        <f t="shared" si="22"/>
        <v>0</v>
      </c>
      <c r="E15" s="10" t="str">
        <f t="shared" si="23"/>
        <v/>
      </c>
      <c r="F15" s="10"/>
      <c r="G15" s="22"/>
      <c r="H15" s="22"/>
      <c r="I15" s="16">
        <f t="shared" si="24"/>
        <v>0</v>
      </c>
      <c r="J15" s="22"/>
      <c r="K15" s="22"/>
      <c r="L15" s="16">
        <f t="shared" si="25"/>
        <v>0</v>
      </c>
      <c r="M15" s="22"/>
      <c r="N15" s="22"/>
      <c r="O15" s="16">
        <f t="shared" si="26"/>
        <v>0</v>
      </c>
      <c r="P15" s="22"/>
      <c r="R15" s="39"/>
    </row>
    <row r="16" spans="1:18" x14ac:dyDescent="0.25">
      <c r="B16" s="5" t="s">
        <v>0</v>
      </c>
      <c r="C16" s="6">
        <v>11</v>
      </c>
      <c r="D16" s="21">
        <f>IF(P16&gt;0,P16,(I16+L16+O16))</f>
        <v>0</v>
      </c>
      <c r="E16" s="10" t="str">
        <f>IF(D16*24&gt;10,"FEHLER","")</f>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9"/>
    </row>
    <row r="17" spans="1:18" x14ac:dyDescent="0.25">
      <c r="B17" s="5" t="s">
        <v>1</v>
      </c>
      <c r="C17" s="6">
        <v>12</v>
      </c>
      <c r="D17" s="21">
        <f>IF(P17&gt;0,P17,(I17+L17+O17))</f>
        <v>0</v>
      </c>
      <c r="E17" s="10" t="str">
        <f>IF(D17*24&gt;10,"FEHLER","")</f>
        <v/>
      </c>
      <c r="F17" s="10"/>
      <c r="G17" s="22"/>
      <c r="H17" s="22"/>
      <c r="I17" s="16">
        <f>IF(OR(H17-G17&lt;0,H17*24&gt;23,AND(H17&gt;0,G17=0),AND(G17&lt;&gt;0,G17*24&lt;6)),"Fehler",H17-G17)</f>
        <v>0</v>
      </c>
      <c r="J17" s="22"/>
      <c r="K17" s="22"/>
      <c r="L17" s="16">
        <f>IF(OR(K17-J17&lt;0,K17*24&gt;23,AND(K17&gt;0,J17=0),AND(J17&lt;&gt;0,J17*24&lt;6)),"Fehler",K17-J17)</f>
        <v>0</v>
      </c>
      <c r="M17" s="22"/>
      <c r="N17" s="22"/>
      <c r="O17" s="16">
        <f>IF(OR(N17-M17&lt;0,N17*24&gt;23,AND(N17&gt;0,M17=0),AND(M17&lt;&gt;0,M17*24&lt;6)),"Fehler",N17-M17)</f>
        <v>0</v>
      </c>
      <c r="P17" s="22"/>
      <c r="R17" s="39"/>
    </row>
    <row r="18" spans="1:18" x14ac:dyDescent="0.25">
      <c r="B18" s="5" t="s">
        <v>2</v>
      </c>
      <c r="C18" s="6">
        <v>13</v>
      </c>
      <c r="D18" s="21">
        <f>IF(P18&gt;0,P18,(I18+L18+O18))</f>
        <v>0</v>
      </c>
      <c r="E18" s="10" t="str">
        <f>IF(D18*24&gt;10,"FEHLER","")</f>
        <v/>
      </c>
      <c r="F18" s="10"/>
      <c r="G18" s="22"/>
      <c r="H18" s="22"/>
      <c r="I18" s="16">
        <f>IF(OR(H18-G18&lt;0,H18*24&gt;23,AND(H18&gt;0,G18=0),AND(G18&lt;&gt;0,G18*24&lt;6)),"Fehler",H18-G18)</f>
        <v>0</v>
      </c>
      <c r="J18" s="22"/>
      <c r="K18" s="22"/>
      <c r="L18" s="16">
        <f>IF(OR(K18-J18&lt;0,K18*24&gt;23,AND(K18&gt;0,J18=0),AND(J18&lt;&gt;0,J18*24&lt;6)),"Fehler",K18-J18)</f>
        <v>0</v>
      </c>
      <c r="M18" s="22"/>
      <c r="N18" s="22"/>
      <c r="O18" s="16">
        <f>IF(OR(N18-M18&lt;0,N18*24&gt;23,AND(N18&gt;0,M18=0),AND(M18&lt;&gt;0,M18*24&lt;6)),"Fehler",N18-M18)</f>
        <v>0</v>
      </c>
      <c r="P18" s="22"/>
      <c r="R18" s="39"/>
    </row>
    <row r="19" spans="1:18" x14ac:dyDescent="0.25">
      <c r="B19" s="1" t="s">
        <v>3</v>
      </c>
      <c r="C19" s="2">
        <v>14</v>
      </c>
      <c r="D19" s="12"/>
      <c r="E19" s="9">
        <f>SUM(D13:D18)*24</f>
        <v>0</v>
      </c>
      <c r="F19" s="9"/>
      <c r="G19" s="19"/>
      <c r="H19" s="19"/>
      <c r="I19" s="17"/>
      <c r="J19" s="19"/>
      <c r="K19" s="19"/>
      <c r="L19" s="17"/>
      <c r="M19" s="19"/>
      <c r="N19" s="19"/>
      <c r="O19" s="17"/>
      <c r="P19" s="17"/>
      <c r="Q19" s="17"/>
      <c r="R19" s="17"/>
    </row>
    <row r="20" spans="1:18" x14ac:dyDescent="0.25">
      <c r="A20" s="45">
        <v>16</v>
      </c>
      <c r="B20" s="5" t="s">
        <v>4</v>
      </c>
      <c r="C20" s="6">
        <v>15</v>
      </c>
      <c r="D20" s="21">
        <f t="shared" ref="D20:D21" si="27">IF(P20&gt;0,P20,(I20+L20+O20))</f>
        <v>0</v>
      </c>
      <c r="E20" s="10" t="str">
        <f t="shared" ref="E20:E21" si="28">IF(D20*24&gt;10,"F:&gt;10h","")</f>
        <v/>
      </c>
      <c r="F20" s="10"/>
      <c r="G20" s="22"/>
      <c r="H20" s="22"/>
      <c r="I20" s="16">
        <f t="shared" ref="I20:I21" si="29">IF(OR(H20-G20&lt;0,H20*24&gt;23,AND(H20&gt;0,G20=0),AND(G20&lt;&gt;0,G20*24&lt;6)),"Fehler",H20-G20)</f>
        <v>0</v>
      </c>
      <c r="J20" s="22"/>
      <c r="K20" s="22"/>
      <c r="L20" s="16">
        <f t="shared" ref="L20:L21" si="30">IF(OR(K20-J20&lt;0,K20*24&gt;23,AND(K20&gt;0,J20=0),AND(J20&lt;&gt;0,J20*24&lt;6)),"Fehler",K20-J20)</f>
        <v>0</v>
      </c>
      <c r="M20" s="22"/>
      <c r="N20" s="22"/>
      <c r="O20" s="16">
        <f t="shared" ref="O20:O21" si="31">IF(OR(N20-M20&lt;0,N20*24&gt;23,AND(N20&gt;0,M20=0),AND(M20&lt;&gt;0,M20*24&lt;6)),"Fehler",N20-M20)</f>
        <v>0</v>
      </c>
      <c r="P20" s="22"/>
      <c r="R20" s="39"/>
    </row>
    <row r="21" spans="1:18" x14ac:dyDescent="0.25">
      <c r="B21" s="5" t="s">
        <v>5</v>
      </c>
      <c r="C21" s="6">
        <v>16</v>
      </c>
      <c r="D21" s="21">
        <f t="shared" si="27"/>
        <v>0</v>
      </c>
      <c r="E21" s="10" t="str">
        <f t="shared" si="28"/>
        <v/>
      </c>
      <c r="F21" s="10"/>
      <c r="G21" s="22"/>
      <c r="H21" s="22"/>
      <c r="I21" s="16">
        <f t="shared" si="29"/>
        <v>0</v>
      </c>
      <c r="J21" s="22"/>
      <c r="K21" s="22"/>
      <c r="L21" s="16">
        <f t="shared" si="30"/>
        <v>0</v>
      </c>
      <c r="M21" s="22"/>
      <c r="N21" s="22"/>
      <c r="O21" s="16">
        <f t="shared" si="31"/>
        <v>0</v>
      </c>
      <c r="P21" s="22"/>
      <c r="R21" s="39"/>
    </row>
    <row r="22" spans="1:18" x14ac:dyDescent="0.25">
      <c r="B22" s="5" t="s">
        <v>6</v>
      </c>
      <c r="C22" s="6">
        <v>17</v>
      </c>
      <c r="D22" s="21">
        <f t="shared" ref="D22" si="32">IF(P22&gt;0,P22,(I22+L22+O22))</f>
        <v>0</v>
      </c>
      <c r="E22" s="10" t="str">
        <f t="shared" ref="E22" si="33">IF(D22*24&gt;10,"F:&gt;10h","")</f>
        <v/>
      </c>
      <c r="F22" s="10"/>
      <c r="G22" s="22"/>
      <c r="H22" s="22"/>
      <c r="I22" s="16">
        <f t="shared" ref="I22" si="34">IF(OR(H22-G22&lt;0,H22*24&gt;23,AND(H22&gt;0,G22=0),AND(G22&lt;&gt;0,G22*24&lt;6)),"Fehler",H22-G22)</f>
        <v>0</v>
      </c>
      <c r="J22" s="22"/>
      <c r="K22" s="22"/>
      <c r="L22" s="16">
        <f t="shared" ref="L22" si="35">IF(OR(K22-J22&lt;0,K22*24&gt;23,AND(K22&gt;0,J22=0),AND(J22&lt;&gt;0,J22*24&lt;6)),"Fehler",K22-J22)</f>
        <v>0</v>
      </c>
      <c r="M22" s="22"/>
      <c r="N22" s="22"/>
      <c r="O22" s="16">
        <f t="shared" ref="O22" si="36">IF(OR(N22-M22&lt;0,N22*24&gt;23,AND(N22&gt;0,M22=0),AND(M22&lt;&gt;0,M22*24&lt;6)),"Fehler",N22-M22)</f>
        <v>0</v>
      </c>
      <c r="P22" s="22"/>
      <c r="R22" s="39"/>
    </row>
    <row r="23" spans="1:18" x14ac:dyDescent="0.25">
      <c r="B23" s="5" t="s">
        <v>0</v>
      </c>
      <c r="C23" s="6">
        <v>18</v>
      </c>
      <c r="D23" s="21">
        <f t="shared" ref="D23" si="37">IF(P23&gt;0,P23,(I23+L23+O23))</f>
        <v>0</v>
      </c>
      <c r="E23" s="10" t="str">
        <f t="shared" ref="E23" si="38">IF(D23*24&gt;10,"F:&gt;10h","")</f>
        <v/>
      </c>
      <c r="F23" s="10"/>
      <c r="G23" s="22"/>
      <c r="H23" s="22"/>
      <c r="I23" s="16">
        <f t="shared" ref="I23" si="39">IF(OR(H23-G23&lt;0,H23*24&gt;23,AND(H23&gt;0,G23=0),AND(G23&lt;&gt;0,G23*24&lt;6)),"Fehler",H23-G23)</f>
        <v>0</v>
      </c>
      <c r="J23" s="22"/>
      <c r="K23" s="22"/>
      <c r="L23" s="16">
        <f t="shared" ref="L23" si="40">IF(OR(K23-J23&lt;0,K23*24&gt;23,AND(K23&gt;0,J23=0),AND(J23&lt;&gt;0,J23*24&lt;6)),"Fehler",K23-J23)</f>
        <v>0</v>
      </c>
      <c r="M23" s="22"/>
      <c r="N23" s="22"/>
      <c r="O23" s="16">
        <f t="shared" ref="O23" si="41">IF(OR(N23-M23&lt;0,N23*24&gt;23,AND(N23&gt;0,M23=0),AND(M23&lt;&gt;0,M23*24&lt;6)),"Fehler",N23-M23)</f>
        <v>0</v>
      </c>
      <c r="P23" s="22"/>
      <c r="R23" s="39"/>
    </row>
    <row r="24" spans="1:18" x14ac:dyDescent="0.25">
      <c r="B24" s="5" t="s">
        <v>1</v>
      </c>
      <c r="C24" s="6">
        <v>19</v>
      </c>
      <c r="D24" s="21">
        <f t="shared" ref="D24:D25" si="42">IF(P24&gt;0,P24,(I24+L24+O24))</f>
        <v>0</v>
      </c>
      <c r="E24" s="10" t="str">
        <f t="shared" ref="E24:E25" si="43">IF(D24*24&gt;10,"F:&gt;10h","")</f>
        <v/>
      </c>
      <c r="F24" s="10"/>
      <c r="G24" s="22"/>
      <c r="H24" s="22"/>
      <c r="I24" s="16">
        <f>IF(OR(H24-G24&lt;0,H24*24&gt;23,AND(H24&gt;0,G24=0),AND(G24&lt;&gt;0,G24*24&lt;6)),"Fehler",H24-G24)</f>
        <v>0</v>
      </c>
      <c r="J24" s="22"/>
      <c r="K24" s="22"/>
      <c r="L24" s="16">
        <f>IF(OR(K24-J24&lt;0,K24*24&gt;23,AND(K24&gt;0,J24=0),AND(J24&lt;&gt;0,J24*24&lt;6)),"Fehler",K24-J24)</f>
        <v>0</v>
      </c>
      <c r="M24" s="22"/>
      <c r="N24" s="22"/>
      <c r="O24" s="16">
        <f>IF(OR(N24-M24&lt;0,N24*24&gt;23,AND(N24&gt;0,M24=0),AND(M24&lt;&gt;0,M24*24&lt;6)),"Fehler",N24-M24)</f>
        <v>0</v>
      </c>
      <c r="P24" s="22"/>
      <c r="R24" s="39"/>
    </row>
    <row r="25" spans="1:18" x14ac:dyDescent="0.25">
      <c r="B25" s="5" t="s">
        <v>2</v>
      </c>
      <c r="C25" s="6">
        <v>20</v>
      </c>
      <c r="D25" s="21">
        <f t="shared" si="42"/>
        <v>0</v>
      </c>
      <c r="E25" s="10" t="str">
        <f t="shared" si="43"/>
        <v/>
      </c>
      <c r="F25" s="10"/>
      <c r="G25" s="22"/>
      <c r="H25" s="22"/>
      <c r="I25" s="16">
        <f>IF(OR(H25-G25&lt;0,H25*24&gt;23,AND(H25&gt;0,G25=0),AND(G25&lt;&gt;0,G25*24&lt;6)),"Fehler",H25-G25)</f>
        <v>0</v>
      </c>
      <c r="J25" s="22"/>
      <c r="K25" s="22"/>
      <c r="L25" s="16">
        <f>IF(OR(K25-J25&lt;0,K25*24&gt;23,AND(K25&gt;0,J25=0),AND(J25&lt;&gt;0,J25*24&lt;6)),"Fehler",K25-J25)</f>
        <v>0</v>
      </c>
      <c r="M25" s="22"/>
      <c r="N25" s="22"/>
      <c r="O25" s="16">
        <f>IF(OR(N25-M25&lt;0,N25*24&gt;23,AND(N25&gt;0,M25=0),AND(M25&lt;&gt;0,M25*24&lt;6)),"Fehler",N25-M25)</f>
        <v>0</v>
      </c>
      <c r="P25" s="22"/>
      <c r="R25" s="39"/>
    </row>
    <row r="26" spans="1:18" x14ac:dyDescent="0.25">
      <c r="B26" s="1" t="s">
        <v>3</v>
      </c>
      <c r="C26" s="2">
        <v>21</v>
      </c>
      <c r="D26" s="2"/>
      <c r="E26" s="9">
        <f t="shared" ref="E26" si="44">SUM(D20:D25)*24</f>
        <v>0</v>
      </c>
      <c r="F26" s="9"/>
      <c r="G26" s="19"/>
      <c r="H26" s="19"/>
      <c r="I26" s="17"/>
      <c r="J26" s="19"/>
      <c r="K26" s="19"/>
      <c r="L26" s="17"/>
      <c r="M26" s="19"/>
      <c r="N26" s="19"/>
      <c r="O26" s="17"/>
      <c r="P26" s="17"/>
      <c r="Q26" s="17"/>
      <c r="R26" s="17"/>
    </row>
    <row r="27" spans="1:18" x14ac:dyDescent="0.25">
      <c r="A27" s="45">
        <v>17</v>
      </c>
      <c r="B27" s="5" t="s">
        <v>4</v>
      </c>
      <c r="C27" s="6">
        <v>22</v>
      </c>
      <c r="D27" s="21">
        <f t="shared" ref="D27:D28" si="45">IF(P27&gt;0,P27,(I27+L27+O27))</f>
        <v>0</v>
      </c>
      <c r="E27" s="10" t="str">
        <f t="shared" ref="E27:E28" si="46">IF(D27*24&gt;10,"F:&gt;10h","")</f>
        <v/>
      </c>
      <c r="F27" s="10"/>
      <c r="G27" s="22"/>
      <c r="H27" s="22"/>
      <c r="I27" s="16">
        <f t="shared" ref="I27:I28" si="47">IF(OR(H27-G27&lt;0,H27*24&gt;23,AND(H27&gt;0,G27=0),AND(G27&lt;&gt;0,G27*24&lt;6)),"Fehler",H27-G27)</f>
        <v>0</v>
      </c>
      <c r="J27" s="22"/>
      <c r="K27" s="22"/>
      <c r="L27" s="16">
        <f t="shared" ref="L27:L28" si="48">IF(OR(K27-J27&lt;0,K27*24&gt;23,AND(K27&gt;0,J27=0),AND(J27&lt;&gt;0,J27*24&lt;6)),"Fehler",K27-J27)</f>
        <v>0</v>
      </c>
      <c r="M27" s="22"/>
      <c r="N27" s="22"/>
      <c r="O27" s="16">
        <f t="shared" ref="O27:O28" si="49">IF(OR(N27-M27&lt;0,N27*24&gt;23,AND(N27&gt;0,M27=0),AND(M27&lt;&gt;0,M27*24&lt;6)),"Fehler",N27-M27)</f>
        <v>0</v>
      </c>
      <c r="P27" s="22"/>
      <c r="R27" s="39"/>
    </row>
    <row r="28" spans="1:18" x14ac:dyDescent="0.25">
      <c r="B28" s="5" t="s">
        <v>5</v>
      </c>
      <c r="C28" s="6">
        <v>23</v>
      </c>
      <c r="D28" s="21">
        <f t="shared" si="45"/>
        <v>0</v>
      </c>
      <c r="E28" s="10" t="str">
        <f t="shared" si="46"/>
        <v/>
      </c>
      <c r="F28" s="10"/>
      <c r="G28" s="22"/>
      <c r="H28" s="22"/>
      <c r="I28" s="16">
        <f t="shared" si="47"/>
        <v>0</v>
      </c>
      <c r="J28" s="22"/>
      <c r="K28" s="22"/>
      <c r="L28" s="16">
        <f t="shared" si="48"/>
        <v>0</v>
      </c>
      <c r="M28" s="22"/>
      <c r="N28" s="22"/>
      <c r="O28" s="16">
        <f t="shared" si="49"/>
        <v>0</v>
      </c>
      <c r="P28" s="22"/>
      <c r="R28" s="39"/>
    </row>
    <row r="29" spans="1:18" x14ac:dyDescent="0.25">
      <c r="B29" s="5" t="s">
        <v>6</v>
      </c>
      <c r="C29" s="6">
        <v>24</v>
      </c>
      <c r="D29" s="21">
        <f t="shared" ref="D29:D31" si="50">IF(P29&gt;0,P29,(I29+L29+O29))</f>
        <v>0</v>
      </c>
      <c r="E29" s="10" t="str">
        <f t="shared" ref="E29" si="51">IF(D29*24&gt;10,"F:&gt;10h","")</f>
        <v/>
      </c>
      <c r="F29" s="10"/>
      <c r="G29" s="22"/>
      <c r="H29" s="22"/>
      <c r="I29" s="16">
        <f t="shared" ref="I29:I31" si="52">IF(OR(H29-G29&lt;0,H29*24&gt;23,AND(H29&gt;0,G29=0),AND(G29&lt;&gt;0,G29*24&lt;6)),"Fehler",H29-G29)</f>
        <v>0</v>
      </c>
      <c r="J29" s="22"/>
      <c r="K29" s="22"/>
      <c r="L29" s="16">
        <f t="shared" ref="L29:L31" si="53">IF(OR(K29-J29&lt;0,K29*24&gt;23,AND(K29&gt;0,J29=0),AND(J29&lt;&gt;0,J29*24&lt;6)),"Fehler",K29-J29)</f>
        <v>0</v>
      </c>
      <c r="M29" s="22"/>
      <c r="N29" s="22"/>
      <c r="O29" s="16">
        <f t="shared" ref="O29:O31" si="54">IF(OR(N29-M29&lt;0,N29*24&gt;23,AND(N29&gt;0,M29=0),AND(M29&lt;&gt;0,M29*24&lt;6)),"Fehler",N29-M29)</f>
        <v>0</v>
      </c>
      <c r="P29" s="22"/>
      <c r="R29" s="39"/>
    </row>
    <row r="30" spans="1:18" x14ac:dyDescent="0.25">
      <c r="B30" s="5" t="s">
        <v>0</v>
      </c>
      <c r="C30" s="6">
        <v>25</v>
      </c>
      <c r="D30" s="21">
        <f t="shared" si="50"/>
        <v>0</v>
      </c>
      <c r="E30" s="10" t="str">
        <f t="shared" ref="E30:E31" si="55">IF(D30*24&gt;10,"FEHLER","")</f>
        <v/>
      </c>
      <c r="F30" s="10"/>
      <c r="G30" s="22"/>
      <c r="H30" s="22"/>
      <c r="I30" s="16">
        <f t="shared" si="52"/>
        <v>0</v>
      </c>
      <c r="J30" s="22"/>
      <c r="K30" s="22"/>
      <c r="L30" s="16">
        <f t="shared" si="53"/>
        <v>0</v>
      </c>
      <c r="M30" s="22"/>
      <c r="N30" s="22"/>
      <c r="O30" s="16">
        <f t="shared" si="54"/>
        <v>0</v>
      </c>
      <c r="P30" s="22"/>
      <c r="R30" s="39"/>
    </row>
    <row r="31" spans="1:18" x14ac:dyDescent="0.25">
      <c r="B31" s="5" t="s">
        <v>1</v>
      </c>
      <c r="C31" s="6">
        <v>26</v>
      </c>
      <c r="D31" s="21">
        <f t="shared" si="50"/>
        <v>0</v>
      </c>
      <c r="E31" s="10" t="str">
        <f t="shared" si="55"/>
        <v/>
      </c>
      <c r="F31" s="10"/>
      <c r="G31" s="22"/>
      <c r="H31" s="22"/>
      <c r="I31" s="16">
        <f t="shared" si="52"/>
        <v>0</v>
      </c>
      <c r="J31" s="22"/>
      <c r="K31" s="22"/>
      <c r="L31" s="16">
        <f t="shared" si="53"/>
        <v>0</v>
      </c>
      <c r="M31" s="22"/>
      <c r="N31" s="22"/>
      <c r="O31" s="16">
        <f t="shared" si="54"/>
        <v>0</v>
      </c>
      <c r="P31" s="22"/>
      <c r="R31" s="39"/>
    </row>
    <row r="32" spans="1:18" x14ac:dyDescent="0.25">
      <c r="B32" s="5" t="s">
        <v>2</v>
      </c>
      <c r="C32" s="6">
        <v>27</v>
      </c>
      <c r="D32" s="21">
        <f>IF(P32&gt;0,P32,(I32+L32+O32))</f>
        <v>0</v>
      </c>
      <c r="E32" s="10" t="str">
        <f>IF(D32*24&gt;10,"FEHLER","")</f>
        <v/>
      </c>
      <c r="F32" s="10"/>
      <c r="G32" s="22"/>
      <c r="H32" s="22"/>
      <c r="I32" s="16">
        <f>IF(OR(H32-G32&lt;0,H32*24&gt;23,AND(H32&gt;0,G32=0),AND(G32&lt;&gt;0,G32*24&lt;6)),"Fehler",H32-G32)</f>
        <v>0</v>
      </c>
      <c r="J32" s="22"/>
      <c r="K32" s="22"/>
      <c r="L32" s="16">
        <f>IF(OR(K32-J32&lt;0,K32*24&gt;23,AND(K32&gt;0,J32=0),AND(J32&lt;&gt;0,J32*24&lt;6)),"Fehler",K32-J32)</f>
        <v>0</v>
      </c>
      <c r="M32" s="22"/>
      <c r="N32" s="22"/>
      <c r="O32" s="16">
        <f>IF(OR(N32-M32&lt;0,N32*24&gt;23,AND(N32&gt;0,M32=0),AND(M32&lt;&gt;0,M32*24&lt;6)),"Fehler",N32-M32)</f>
        <v>0</v>
      </c>
      <c r="P32" s="22"/>
      <c r="R32" s="39"/>
    </row>
    <row r="33" spans="1:18" x14ac:dyDescent="0.25">
      <c r="B33" s="1" t="s">
        <v>3</v>
      </c>
      <c r="C33" s="2">
        <v>28</v>
      </c>
      <c r="D33" s="2"/>
      <c r="E33" s="9">
        <f t="shared" ref="E33" si="56">SUM(D27:D32)*24</f>
        <v>0</v>
      </c>
      <c r="F33" s="9"/>
      <c r="G33" s="19"/>
      <c r="H33" s="19"/>
      <c r="I33" s="17"/>
      <c r="J33" s="19"/>
      <c r="K33" s="19"/>
      <c r="L33" s="17"/>
      <c r="M33" s="19"/>
      <c r="N33" s="19"/>
      <c r="O33" s="17"/>
      <c r="P33" s="17"/>
      <c r="Q33" s="17"/>
      <c r="R33" s="17"/>
    </row>
    <row r="34" spans="1:18" x14ac:dyDescent="0.25">
      <c r="A34" s="45">
        <v>18</v>
      </c>
      <c r="B34" s="3" t="s">
        <v>4</v>
      </c>
      <c r="C34" s="53">
        <v>29</v>
      </c>
      <c r="D34" s="21">
        <f t="shared" ref="D34" si="57">IF(P34&gt;0,P34,(I34+L34+O34))</f>
        <v>0</v>
      </c>
      <c r="E34" s="10" t="str">
        <f t="shared" ref="E34:E35" si="58">IF(D34*24&gt;10,"FEHLER","")</f>
        <v/>
      </c>
      <c r="F34" s="10"/>
      <c r="G34" s="22"/>
      <c r="H34" s="22"/>
      <c r="I34" s="16">
        <f t="shared" ref="I34" si="59">IF(OR(H34-G34&lt;0,H34*24&gt;23,AND(H34&gt;0,G34=0),AND(G34&lt;&gt;0,G34*24&lt;6)),"Fehler",H34-G34)</f>
        <v>0</v>
      </c>
      <c r="J34" s="22"/>
      <c r="K34" s="22"/>
      <c r="L34" s="16">
        <f t="shared" ref="L34" si="60">IF(OR(K34-J34&lt;0,K34*24&gt;23,AND(K34&gt;0,J34=0),AND(J34&lt;&gt;0,J34*24&lt;6)),"Fehler",K34-J34)</f>
        <v>0</v>
      </c>
      <c r="M34" s="22"/>
      <c r="N34" s="22"/>
      <c r="O34" s="16">
        <f t="shared" ref="O34" si="61">IF(OR(N34-M34&lt;0,N34*24&gt;23,AND(N34&gt;0,M34=0),AND(M34&lt;&gt;0,M34*24&lt;6)),"Fehler",N34-M34)</f>
        <v>0</v>
      </c>
      <c r="P34" s="22"/>
      <c r="R34" s="39"/>
    </row>
    <row r="35" spans="1:18" x14ac:dyDescent="0.25">
      <c r="B35" s="3" t="s">
        <v>5</v>
      </c>
      <c r="C35" s="53">
        <v>30</v>
      </c>
      <c r="D35" s="21">
        <f t="shared" ref="D35" si="62">IF(P35&gt;0,P35,(I35+L35+O35))</f>
        <v>0</v>
      </c>
      <c r="E35" s="10" t="str">
        <f t="shared" si="58"/>
        <v/>
      </c>
      <c r="F35" s="10"/>
      <c r="G35" s="22"/>
      <c r="H35" s="22"/>
      <c r="I35" s="16">
        <f t="shared" ref="I35" si="63">IF(OR(H35-G35&lt;0,H35*24&gt;23,AND(H35&gt;0,G35=0),AND(G35&lt;&gt;0,G35*24&lt;6)),"Fehler",H35-G35)</f>
        <v>0</v>
      </c>
      <c r="J35" s="22"/>
      <c r="K35" s="22"/>
      <c r="L35" s="16">
        <f t="shared" ref="L35" si="64">IF(OR(K35-J35&lt;0,K35*24&gt;23,AND(K35&gt;0,J35=0),AND(J35&lt;&gt;0,J35*24&lt;6)),"Fehler",K35-J35)</f>
        <v>0</v>
      </c>
      <c r="M35" s="22"/>
      <c r="N35" s="22"/>
      <c r="O35" s="16">
        <f t="shared" ref="O35" si="65">IF(OR(N35-M35&lt;0,N35*24&gt;23,AND(N35&gt;0,M35=0),AND(M35&lt;&gt;0,M35*24&lt;6)),"Fehler",N35-M35)</f>
        <v>0</v>
      </c>
      <c r="P35" s="22"/>
      <c r="R35" s="39"/>
    </row>
  </sheetData>
  <sheetProtection algorithmName="SHA-512" hashValue="/7+e02BqcNxwLqsyJ9uJVfutIMzNAGwOEunY45g/pv69zveTdD+BMTxBxbVrmWMi7nfu7tMOcwPpxBBIdztb4A==" saltValue="PTq1E6ILhR9pNOgnaQBIKQ==" spinCount="100000" sheet="1" objects="1" scenarios="1" selectLockedCells="1"/>
  <conditionalFormatting sqref="F4:F5">
    <cfRule type="cellIs" dxfId="1033" priority="641" operator="equal">
      <formula>-41.8</formula>
    </cfRule>
    <cfRule type="cellIs" dxfId="1032" priority="642" operator="equal">
      <formula>0</formula>
    </cfRule>
    <cfRule type="cellIs" dxfId="1031" priority="643" operator="greaterThan">
      <formula>0</formula>
    </cfRule>
    <cfRule type="cellIs" dxfId="1030" priority="644" operator="lessThan">
      <formula>0</formula>
    </cfRule>
  </conditionalFormatting>
  <conditionalFormatting sqref="E24:F24">
    <cfRule type="containsText" dxfId="1029" priority="590" operator="containsText" text="F:&gt;10h">
      <formula>NOT(ISERROR(SEARCH("F:&gt;10h",E24)))</formula>
    </cfRule>
  </conditionalFormatting>
  <conditionalFormatting sqref="E2">
    <cfRule type="cellIs" dxfId="1028" priority="566" operator="equal">
      <formula>0</formula>
    </cfRule>
  </conditionalFormatting>
  <conditionalFormatting sqref="D24">
    <cfRule type="cellIs" dxfId="1027" priority="531" operator="greaterThan">
      <formula>0.416666666666667</formula>
    </cfRule>
    <cfRule type="cellIs" dxfId="1026" priority="532" operator="greaterThan">
      <formula>0.333333333333333</formula>
    </cfRule>
  </conditionalFormatting>
  <conditionalFormatting sqref="D24">
    <cfRule type="cellIs" dxfId="1025" priority="530" operator="equal">
      <formula>0</formula>
    </cfRule>
  </conditionalFormatting>
  <conditionalFormatting sqref="E9:F10">
    <cfRule type="containsText" dxfId="1024" priority="503" operator="containsText" text="F:&gt;10h">
      <formula>NOT(ISERROR(SEARCH("F:&gt;10h",E9)))</formula>
    </cfRule>
  </conditionalFormatting>
  <conditionalFormatting sqref="D9:D10">
    <cfRule type="cellIs" dxfId="1023" priority="492" operator="greaterThan">
      <formula>0.416666666666667</formula>
    </cfRule>
    <cfRule type="cellIs" dxfId="1022" priority="493" operator="greaterThan">
      <formula>0.333333333333333</formula>
    </cfRule>
  </conditionalFormatting>
  <conditionalFormatting sqref="D9:D10">
    <cfRule type="cellIs" dxfId="1021" priority="491" operator="equal">
      <formula>0</formula>
    </cfRule>
  </conditionalFormatting>
  <conditionalFormatting sqref="E3">
    <cfRule type="cellIs" dxfId="1020" priority="441" operator="equal">
      <formula>0</formula>
    </cfRule>
    <cfRule type="cellIs" dxfId="1019" priority="442" operator="greaterThan">
      <formula>0</formula>
    </cfRule>
    <cfRule type="cellIs" dxfId="1018" priority="443" operator="lessThan">
      <formula>0</formula>
    </cfRule>
  </conditionalFormatting>
  <conditionalFormatting sqref="R2">
    <cfRule type="cellIs" dxfId="1017" priority="439" operator="notEqual">
      <formula>""""""</formula>
    </cfRule>
  </conditionalFormatting>
  <conditionalFormatting sqref="I24 L24 O24 I9:I10 L9:L10 O9:O10">
    <cfRule type="cellIs" dxfId="1016" priority="213" operator="greaterThan">
      <formula>0</formula>
    </cfRule>
    <cfRule type="cellIs" dxfId="1015" priority="214" operator="equal">
      <formula>0</formula>
    </cfRule>
  </conditionalFormatting>
  <conditionalFormatting sqref="I24 L24 O24 I9:I10 L9:L10 O9:O10">
    <cfRule type="cellIs" dxfId="1014" priority="212" operator="equal">
      <formula>"Fehler"</formula>
    </cfRule>
  </conditionalFormatting>
  <conditionalFormatting sqref="E30:F32">
    <cfRule type="containsText" dxfId="1013" priority="154" operator="containsText" text="FEHLER">
      <formula>NOT(ISERROR(SEARCH("FEHLER",E30)))</formula>
    </cfRule>
  </conditionalFormatting>
  <conditionalFormatting sqref="D30:D32">
    <cfRule type="cellIs" dxfId="1012" priority="152" operator="greaterThan">
      <formula>0.416666666666667</formula>
    </cfRule>
    <cfRule type="cellIs" dxfId="1011" priority="153" operator="greaterThan">
      <formula>0.333333333333333</formula>
    </cfRule>
  </conditionalFormatting>
  <conditionalFormatting sqref="D30:D32">
    <cfRule type="cellIs" dxfId="1010" priority="151" operator="equal">
      <formula>0</formula>
    </cfRule>
  </conditionalFormatting>
  <conditionalFormatting sqref="O30:O32 L30:L32 I30:I32">
    <cfRule type="cellIs" dxfId="1009" priority="149" operator="greaterThan">
      <formula>0</formula>
    </cfRule>
    <cfRule type="cellIs" dxfId="1008" priority="150" operator="equal">
      <formula>0</formula>
    </cfRule>
  </conditionalFormatting>
  <conditionalFormatting sqref="O30:O32 L30:L32 I30:I32">
    <cfRule type="cellIs" dxfId="1007" priority="148" operator="equal">
      <formula>"Fehler"</formula>
    </cfRule>
  </conditionalFormatting>
  <conditionalFormatting sqref="E18:F18">
    <cfRule type="containsText" dxfId="1006" priority="141" operator="containsText" text="FEHLER">
      <formula>NOT(ISERROR(SEARCH("FEHLER",E18)))</formula>
    </cfRule>
  </conditionalFormatting>
  <conditionalFormatting sqref="D18">
    <cfRule type="cellIs" dxfId="1005" priority="139" operator="greaterThan">
      <formula>0.416666666666667</formula>
    </cfRule>
    <cfRule type="cellIs" dxfId="1004" priority="140" operator="greaterThan">
      <formula>0.333333333333333</formula>
    </cfRule>
  </conditionalFormatting>
  <conditionalFormatting sqref="D18">
    <cfRule type="cellIs" dxfId="1003" priority="138" operator="equal">
      <formula>0</formula>
    </cfRule>
  </conditionalFormatting>
  <conditionalFormatting sqref="O18 L18 I18">
    <cfRule type="cellIs" dxfId="1002" priority="136" operator="greaterThan">
      <formula>0</formula>
    </cfRule>
    <cfRule type="cellIs" dxfId="1001" priority="137" operator="equal">
      <formula>0</formula>
    </cfRule>
  </conditionalFormatting>
  <conditionalFormatting sqref="O18 L18 I18">
    <cfRule type="cellIs" dxfId="1000" priority="135" operator="equal">
      <formula>"Fehler"</formula>
    </cfRule>
  </conditionalFormatting>
  <conditionalFormatting sqref="E25:F25">
    <cfRule type="containsText" dxfId="999" priority="134" operator="containsText" text="F:&gt;10h">
      <formula>NOT(ISERROR(SEARCH("F:&gt;10h",E25)))</formula>
    </cfRule>
  </conditionalFormatting>
  <conditionalFormatting sqref="D25">
    <cfRule type="cellIs" dxfId="998" priority="132" operator="greaterThan">
      <formula>0.416666666666667</formula>
    </cfRule>
    <cfRule type="cellIs" dxfId="997" priority="133" operator="greaterThan">
      <formula>0.333333333333333</formula>
    </cfRule>
  </conditionalFormatting>
  <conditionalFormatting sqref="D25">
    <cfRule type="cellIs" dxfId="996" priority="131" operator="equal">
      <formula>0</formula>
    </cfRule>
  </conditionalFormatting>
  <conditionalFormatting sqref="O25 L25 I25">
    <cfRule type="cellIs" dxfId="995" priority="129" operator="greaterThan">
      <formula>0</formula>
    </cfRule>
    <cfRule type="cellIs" dxfId="994" priority="130" operator="equal">
      <formula>0</formula>
    </cfRule>
  </conditionalFormatting>
  <conditionalFormatting sqref="O25 L25 I25">
    <cfRule type="cellIs" dxfId="993" priority="128" operator="equal">
      <formula>"Fehler"</formula>
    </cfRule>
  </conditionalFormatting>
  <conditionalFormatting sqref="E11:F11">
    <cfRule type="containsText" dxfId="992" priority="117" operator="containsText" text="F:&gt;10h">
      <formula>NOT(ISERROR(SEARCH("F:&gt;10h",E11)))</formula>
    </cfRule>
  </conditionalFormatting>
  <conditionalFormatting sqref="D11">
    <cfRule type="cellIs" dxfId="991" priority="115" operator="greaterThan">
      <formula>0.416666666666667</formula>
    </cfRule>
    <cfRule type="cellIs" dxfId="990" priority="116" operator="greaterThan">
      <formula>0.333333333333333</formula>
    </cfRule>
  </conditionalFormatting>
  <conditionalFormatting sqref="D11">
    <cfRule type="cellIs" dxfId="989" priority="114" operator="equal">
      <formula>0</formula>
    </cfRule>
  </conditionalFormatting>
  <conditionalFormatting sqref="I11 L11 O11">
    <cfRule type="cellIs" dxfId="988" priority="112" operator="greaterThan">
      <formula>0</formula>
    </cfRule>
    <cfRule type="cellIs" dxfId="987" priority="113" operator="equal">
      <formula>0</formula>
    </cfRule>
  </conditionalFormatting>
  <conditionalFormatting sqref="I11 L11 O11">
    <cfRule type="cellIs" dxfId="986" priority="111" operator="equal">
      <formula>"Fehler"</formula>
    </cfRule>
  </conditionalFormatting>
  <conditionalFormatting sqref="E17:F17">
    <cfRule type="containsText" dxfId="985" priority="100" operator="containsText" text="FEHLER">
      <formula>NOT(ISERROR(SEARCH("FEHLER",E17)))</formula>
    </cfRule>
  </conditionalFormatting>
  <conditionalFormatting sqref="D17">
    <cfRule type="cellIs" dxfId="984" priority="98" operator="greaterThan">
      <formula>0.416666666666667</formula>
    </cfRule>
    <cfRule type="cellIs" dxfId="983" priority="99" operator="greaterThan">
      <formula>0.333333333333333</formula>
    </cfRule>
  </conditionalFormatting>
  <conditionalFormatting sqref="D17">
    <cfRule type="cellIs" dxfId="982" priority="97" operator="equal">
      <formula>0</formula>
    </cfRule>
  </conditionalFormatting>
  <conditionalFormatting sqref="O17 L17 I17">
    <cfRule type="cellIs" dxfId="981" priority="95" operator="greaterThan">
      <formula>0</formula>
    </cfRule>
    <cfRule type="cellIs" dxfId="980" priority="96" operator="equal">
      <formula>0</formula>
    </cfRule>
  </conditionalFormatting>
  <conditionalFormatting sqref="O17 L17 I17">
    <cfRule type="cellIs" dxfId="979" priority="94" operator="equal">
      <formula>"Fehler"</formula>
    </cfRule>
  </conditionalFormatting>
  <conditionalFormatting sqref="E13:F16">
    <cfRule type="containsText" dxfId="978" priority="90" operator="containsText" text="FEHLER">
      <formula>NOT(ISERROR(SEARCH("FEHLER",E13)))</formula>
    </cfRule>
  </conditionalFormatting>
  <conditionalFormatting sqref="D13:D16">
    <cfRule type="cellIs" dxfId="977" priority="88" operator="greaterThan">
      <formula>0.416666666666667</formula>
    </cfRule>
    <cfRule type="cellIs" dxfId="976" priority="89" operator="greaterThan">
      <formula>0.333333333333333</formula>
    </cfRule>
  </conditionalFormatting>
  <conditionalFormatting sqref="D13:D16">
    <cfRule type="cellIs" dxfId="975" priority="87" operator="equal">
      <formula>0</formula>
    </cfRule>
  </conditionalFormatting>
  <conditionalFormatting sqref="O13:O16 L13:L16 I13:I16">
    <cfRule type="cellIs" dxfId="974" priority="85" operator="greaterThan">
      <formula>0</formula>
    </cfRule>
    <cfRule type="cellIs" dxfId="973" priority="86" operator="equal">
      <formula>0</formula>
    </cfRule>
  </conditionalFormatting>
  <conditionalFormatting sqref="O13:O16 L13:L16 I13:I16">
    <cfRule type="cellIs" dxfId="972" priority="84" operator="equal">
      <formula>"Fehler"</formula>
    </cfRule>
  </conditionalFormatting>
  <conditionalFormatting sqref="E20:F23">
    <cfRule type="containsText" dxfId="971" priority="80" operator="containsText" text="F:&gt;10h">
      <formula>NOT(ISERROR(SEARCH("F:&gt;10h",E20)))</formula>
    </cfRule>
  </conditionalFormatting>
  <conditionalFormatting sqref="D20:D23">
    <cfRule type="cellIs" dxfId="970" priority="78" operator="greaterThan">
      <formula>0.416666666666667</formula>
    </cfRule>
    <cfRule type="cellIs" dxfId="969" priority="79" operator="greaterThan">
      <formula>0.333333333333333</formula>
    </cfRule>
  </conditionalFormatting>
  <conditionalFormatting sqref="D20:D23">
    <cfRule type="cellIs" dxfId="968" priority="77" operator="equal">
      <formula>0</formula>
    </cfRule>
  </conditionalFormatting>
  <conditionalFormatting sqref="I20:I23 L20:L23 O20:O23">
    <cfRule type="cellIs" dxfId="967" priority="75" operator="greaterThan">
      <formula>0</formula>
    </cfRule>
    <cfRule type="cellIs" dxfId="966" priority="76" operator="equal">
      <formula>0</formula>
    </cfRule>
  </conditionalFormatting>
  <conditionalFormatting sqref="I20:I23 L20:L23 O20:O23">
    <cfRule type="cellIs" dxfId="965" priority="74" operator="equal">
      <formula>"Fehler"</formula>
    </cfRule>
  </conditionalFormatting>
  <conditionalFormatting sqref="E27:F29">
    <cfRule type="containsText" dxfId="964" priority="40" operator="containsText" text="F:&gt;10h">
      <formula>NOT(ISERROR(SEARCH("F:&gt;10h",E27)))</formula>
    </cfRule>
  </conditionalFormatting>
  <conditionalFormatting sqref="D27:D29">
    <cfRule type="cellIs" dxfId="963" priority="38" operator="greaterThan">
      <formula>0.416666666666667</formula>
    </cfRule>
    <cfRule type="cellIs" dxfId="962" priority="39" operator="greaterThan">
      <formula>0.333333333333333</formula>
    </cfRule>
  </conditionalFormatting>
  <conditionalFormatting sqref="D27:D29">
    <cfRule type="cellIs" dxfId="961" priority="37" operator="equal">
      <formula>0</formula>
    </cfRule>
  </conditionalFormatting>
  <conditionalFormatting sqref="I27:I29 L27:L29 O27:O29">
    <cfRule type="cellIs" dxfId="960" priority="35" operator="greaterThan">
      <formula>0</formula>
    </cfRule>
    <cfRule type="cellIs" dxfId="959" priority="36" operator="equal">
      <formula>0</formula>
    </cfRule>
  </conditionalFormatting>
  <conditionalFormatting sqref="I27:I29 L27:L29 O27:O29">
    <cfRule type="cellIs" dxfId="958" priority="34" operator="equal">
      <formula>"Fehler"</formula>
    </cfRule>
  </conditionalFormatting>
  <conditionalFormatting sqref="E7:F8">
    <cfRule type="containsText" dxfId="957" priority="20" operator="containsText" text="F:&gt;10h">
      <formula>NOT(ISERROR(SEARCH("F:&gt;10h",E7)))</formula>
    </cfRule>
  </conditionalFormatting>
  <conditionalFormatting sqref="D7:D8">
    <cfRule type="cellIs" dxfId="956" priority="18" operator="greaterThan">
      <formula>0.416666666666667</formula>
    </cfRule>
    <cfRule type="cellIs" dxfId="955" priority="19" operator="greaterThan">
      <formula>0.333333333333333</formula>
    </cfRule>
  </conditionalFormatting>
  <conditionalFormatting sqref="D7:D8">
    <cfRule type="cellIs" dxfId="954" priority="17" operator="equal">
      <formula>0</formula>
    </cfRule>
  </conditionalFormatting>
  <conditionalFormatting sqref="I7:I8 L7:L8 O7:O8">
    <cfRule type="cellIs" dxfId="953" priority="15" operator="greaterThan">
      <formula>0</formula>
    </cfRule>
    <cfRule type="cellIs" dxfId="952" priority="16" operator="equal">
      <formula>0</formula>
    </cfRule>
  </conditionalFormatting>
  <conditionalFormatting sqref="I7:I8 L7:L8 O7:O8">
    <cfRule type="cellIs" dxfId="951" priority="14" operator="equal">
      <formula>"Fehler"</formula>
    </cfRule>
  </conditionalFormatting>
  <conditionalFormatting sqref="E34:F35">
    <cfRule type="containsText" dxfId="950" priority="7" operator="containsText" text="FEHLER">
      <formula>NOT(ISERROR(SEARCH("FEHLER",E34)))</formula>
    </cfRule>
  </conditionalFormatting>
  <conditionalFormatting sqref="D34:D35">
    <cfRule type="cellIs" dxfId="949" priority="5" operator="greaterThan">
      <formula>0.416666666666667</formula>
    </cfRule>
    <cfRule type="cellIs" dxfId="948" priority="6" operator="greaterThan">
      <formula>0.333333333333333</formula>
    </cfRule>
  </conditionalFormatting>
  <conditionalFormatting sqref="D34:D35">
    <cfRule type="cellIs" dxfId="947" priority="4" operator="equal">
      <formula>0</formula>
    </cfRule>
  </conditionalFormatting>
  <conditionalFormatting sqref="O34:O35 L34:L35 I34:I35">
    <cfRule type="cellIs" dxfId="946" priority="2" operator="greaterThan">
      <formula>0</formula>
    </cfRule>
    <cfRule type="cellIs" dxfId="945" priority="3" operator="equal">
      <formula>0</formula>
    </cfRule>
  </conditionalFormatting>
  <conditionalFormatting sqref="O34:O35 L34:L35 I34:I35">
    <cfRule type="cellIs" dxfId="944" priority="1"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40" operator="equal" id="{1DD565B2-D905-4A93-B0A5-102B57C603FA}">
            <xm:f>-B4*Stundennachweis!C10</xm:f>
            <x14:dxf>
              <font>
                <color theme="0"/>
              </font>
            </x14:dxf>
          </x14:cfRule>
          <xm:sqref>E3</xm:sqref>
        </x14:conditionalFormatting>
        <x14:conditionalFormatting xmlns:xm="http://schemas.microsoft.com/office/excel/2006/main">
          <x14:cfRule type="cellIs" priority="71" operator="equal" id="{2B5C7EF3-8A68-4461-8B15-2CDFD2C719B1}">
            <xm:f>Stundennachweis!$C$10</xm:f>
            <x14:dxf>
              <font>
                <b/>
                <i val="0"/>
                <color rgb="FF00B050"/>
              </font>
            </x14:dxf>
          </x14:cfRule>
          <x14:cfRule type="cellIs" priority="72" operator="lessThan" id="{AFA86744-A0C1-4EDE-97A1-1A08C91C8946}">
            <xm:f>Stundennachweis!$C$10</xm:f>
            <x14:dxf>
              <font>
                <b val="0"/>
                <i/>
                <color rgb="FFFF0000"/>
              </font>
            </x14:dxf>
          </x14:cfRule>
          <x14:cfRule type="cellIs" priority="73" operator="greaterThan" id="{EC293791-5837-47F5-BAC0-48053097EE8E}">
            <xm:f>Stundennachweis!$C$10</xm:f>
            <x14:dxf>
              <font>
                <b/>
                <i/>
                <color rgb="FF00B050"/>
              </font>
            </x14:dxf>
          </x14:cfRule>
          <xm:sqref>E26:F26</xm:sqref>
        </x14:conditionalFormatting>
        <x14:conditionalFormatting xmlns:xm="http://schemas.microsoft.com/office/excel/2006/main">
          <x14:cfRule type="cellIs" priority="61" operator="equal" id="{EDBD5A80-A3D2-4195-BA49-58555B84672F}">
            <xm:f>Stundennachweis!$C$10</xm:f>
            <x14:dxf>
              <font>
                <b/>
                <i val="0"/>
                <color rgb="FF00B050"/>
              </font>
            </x14:dxf>
          </x14:cfRule>
          <x14:cfRule type="cellIs" priority="62" operator="lessThan" id="{74D239EE-2C65-42C8-90FE-FDF3CA9E9F45}">
            <xm:f>Stundennachweis!$C$10</xm:f>
            <x14:dxf>
              <font>
                <b val="0"/>
                <i/>
                <color rgb="FFFF0000"/>
              </font>
            </x14:dxf>
          </x14:cfRule>
          <x14:cfRule type="cellIs" priority="63" operator="greaterThan" id="{F7147673-CE11-48B8-A7C6-D208EB2212E6}">
            <xm:f>Stundennachweis!$C$10</xm:f>
            <x14:dxf>
              <font>
                <b/>
                <i/>
                <color rgb="FF00B050"/>
              </font>
            </x14:dxf>
          </x14:cfRule>
          <xm:sqref>E19:F19</xm:sqref>
        </x14:conditionalFormatting>
        <x14:conditionalFormatting xmlns:xm="http://schemas.microsoft.com/office/excel/2006/main">
          <x14:cfRule type="cellIs" priority="11" operator="equal" id="{35277154-7620-4E4C-ACD1-AE68A1AB3D1D}">
            <xm:f>Stundennachweis!$C$10</xm:f>
            <x14:dxf>
              <font>
                <b/>
                <i val="0"/>
                <color rgb="FF00B050"/>
              </font>
            </x14:dxf>
          </x14:cfRule>
          <x14:cfRule type="cellIs" priority="12" operator="lessThan" id="{33414B51-6529-4887-86DF-7E547F219264}">
            <xm:f>Stundennachweis!$C$10</xm:f>
            <x14:dxf>
              <font>
                <b val="0"/>
                <i/>
                <color rgb="FFFF0000"/>
              </font>
            </x14:dxf>
          </x14:cfRule>
          <x14:cfRule type="cellIs" priority="13" operator="greaterThan" id="{0523ACC4-387C-40D7-9CE0-EAE3618838B9}">
            <xm:f>Stundennachweis!$C$10</xm:f>
            <x14:dxf>
              <font>
                <b/>
                <i/>
                <color rgb="FF00B050"/>
              </font>
            </x14:dxf>
          </x14:cfRule>
          <xm:sqref>E12:F12</xm:sqref>
        </x14:conditionalFormatting>
        <x14:conditionalFormatting xmlns:xm="http://schemas.microsoft.com/office/excel/2006/main">
          <x14:cfRule type="cellIs" priority="8" operator="equal" id="{AE989B4E-1657-4603-9BD5-DDF0BD5E08AD}">
            <xm:f>Stundennachweis!$C$10</xm:f>
            <x14:dxf>
              <font>
                <b/>
                <i val="0"/>
                <color rgb="FF00B050"/>
              </font>
            </x14:dxf>
          </x14:cfRule>
          <x14:cfRule type="cellIs" priority="9" operator="lessThan" id="{4BD798AE-BDB2-40F2-88B7-F6C2B67C7016}">
            <xm:f>Stundennachweis!$C$10</xm:f>
            <x14:dxf>
              <font>
                <b val="0"/>
                <i/>
                <color rgb="FFFF0000"/>
              </font>
            </x14:dxf>
          </x14:cfRule>
          <x14:cfRule type="cellIs" priority="10" operator="greaterThan" id="{E4F2714A-F982-4C66-80AF-4CA0D2D679D1}">
            <xm:f>Stundennachweis!$C$10</xm:f>
            <x14:dxf>
              <font>
                <b/>
                <i/>
                <color rgb="FF00B050"/>
              </font>
            </x14:dxf>
          </x14:cfRule>
          <xm:sqref>E33:F33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W36"/>
  <sheetViews>
    <sheetView zoomScaleNormal="100" workbookViewId="0">
      <selection activeCell="G7" sqref="G7"/>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23" x14ac:dyDescent="0.25">
      <c r="R1" s="40" t="str">
        <f>Stundennachweis!B2</f>
        <v>Universität Paderborn, Dez.6 - v1.3</v>
      </c>
    </row>
    <row r="2" spans="1:23" s="8" customFormat="1" x14ac:dyDescent="0.25">
      <c r="A2" s="46"/>
      <c r="B2" s="7" t="s">
        <v>14</v>
      </c>
      <c r="D2" s="33" t="str">
        <f>IF(E3&gt;(B4*Stundennachweis!C10/2),"&gt;150%!"," ")</f>
        <v xml:space="preserve"> </v>
      </c>
      <c r="E2" s="11">
        <f>SUM(D7:D9)*24+E17+E24+E31+SUM(D32:D34)*24+D36*24+P2</f>
        <v>0</v>
      </c>
      <c r="F2" s="11"/>
      <c r="G2" s="18"/>
      <c r="H2" s="18"/>
      <c r="I2" s="14"/>
      <c r="J2" s="18"/>
      <c r="K2" s="18"/>
      <c r="L2" s="14"/>
      <c r="M2" s="18"/>
      <c r="N2" s="18"/>
      <c r="O2" s="14"/>
      <c r="P2" s="42"/>
      <c r="R2" s="37" t="str">
        <f>IF(P2&lt;&gt;0,"Stundenvortrag gewertet","&lt;-Ersatzzeiten hier eintragen")</f>
        <v>&lt;-Ersatzzeiten hier eintragen</v>
      </c>
    </row>
    <row r="3" spans="1:23" s="8" customFormat="1" x14ac:dyDescent="0.25">
      <c r="A3" s="46"/>
      <c r="B3" s="7">
        <f>Stundennachweis!$C$1</f>
        <v>2024</v>
      </c>
      <c r="E3" s="13">
        <f>E2-(B4*Stundennachweis!C10)</f>
        <v>0</v>
      </c>
      <c r="F3" s="11"/>
      <c r="G3" s="18"/>
      <c r="H3" s="18"/>
      <c r="I3" s="14"/>
      <c r="J3" s="18"/>
      <c r="K3" s="18"/>
      <c r="L3" s="14"/>
      <c r="M3" s="18"/>
      <c r="N3" s="18"/>
      <c r="O3" s="14"/>
      <c r="R3" s="37"/>
    </row>
    <row r="4" spans="1:23" x14ac:dyDescent="0.25">
      <c r="B4" s="43">
        <v>4.5999999999999996</v>
      </c>
      <c r="F4" s="13"/>
      <c r="G4" s="18" t="s">
        <v>9</v>
      </c>
      <c r="H4" s="18" t="s">
        <v>10</v>
      </c>
      <c r="I4" s="14"/>
      <c r="J4" s="18" t="s">
        <v>9</v>
      </c>
      <c r="K4" s="18" t="s">
        <v>10</v>
      </c>
      <c r="L4" s="14"/>
      <c r="M4" s="18" t="s">
        <v>9</v>
      </c>
      <c r="N4" s="18" t="s">
        <v>10</v>
      </c>
      <c r="O4" s="20"/>
      <c r="P4" s="18" t="s">
        <v>32</v>
      </c>
      <c r="R4" s="37" t="s">
        <v>34</v>
      </c>
      <c r="T4" s="6"/>
      <c r="U4" s="6"/>
      <c r="V4" s="6"/>
      <c r="W4" s="6"/>
    </row>
    <row r="5" spans="1:23" x14ac:dyDescent="0.25">
      <c r="F5" s="13"/>
      <c r="G5" s="18"/>
      <c r="H5" s="18"/>
      <c r="I5" s="14"/>
      <c r="J5" s="18"/>
      <c r="K5" s="18"/>
      <c r="L5" s="14"/>
      <c r="M5" s="18"/>
      <c r="N5" s="18"/>
      <c r="O5" s="20"/>
      <c r="T5" s="6"/>
      <c r="U5" s="6"/>
      <c r="V5" s="6"/>
      <c r="W5" s="6"/>
    </row>
    <row r="6" spans="1:23" x14ac:dyDescent="0.25">
      <c r="B6" s="1" t="s">
        <v>6</v>
      </c>
      <c r="C6" s="2">
        <v>1</v>
      </c>
      <c r="D6" s="12" t="s">
        <v>7</v>
      </c>
      <c r="E6" s="9"/>
      <c r="F6" s="9"/>
      <c r="G6" s="19"/>
      <c r="H6" s="19"/>
      <c r="I6" s="17"/>
      <c r="J6" s="19"/>
      <c r="K6" s="19"/>
      <c r="L6" s="17"/>
      <c r="M6" s="19"/>
      <c r="N6" s="19"/>
      <c r="O6" s="17"/>
      <c r="P6" s="17"/>
      <c r="Q6" s="17"/>
      <c r="R6" s="17" t="s">
        <v>37</v>
      </c>
      <c r="T6" s="55"/>
      <c r="U6" s="6"/>
      <c r="V6" s="6"/>
      <c r="W6" s="6"/>
    </row>
    <row r="7" spans="1:23" x14ac:dyDescent="0.25">
      <c r="B7" s="5" t="s">
        <v>0</v>
      </c>
      <c r="C7" s="6">
        <v>2</v>
      </c>
      <c r="D7" s="21">
        <f t="shared" ref="D7" si="0">IF(P7&gt;0,P7,(I7+L7+O7))</f>
        <v>0</v>
      </c>
      <c r="E7" s="10" t="str">
        <f t="shared" ref="E7" si="1">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9"/>
      <c r="T7" s="6"/>
      <c r="U7" s="6"/>
      <c r="V7" s="6"/>
      <c r="W7" s="6"/>
    </row>
    <row r="8" spans="1:23" x14ac:dyDescent="0.25">
      <c r="B8" s="5" t="s">
        <v>1</v>
      </c>
      <c r="C8" s="6">
        <v>3</v>
      </c>
      <c r="D8" s="21">
        <f t="shared" ref="D8" si="2">IF(P8&gt;0,P8,(I8+L8+O8))</f>
        <v>0</v>
      </c>
      <c r="E8" s="10" t="str">
        <f t="shared" ref="E8" si="3">IF(D8*24&gt;10,"F:&gt;10h","")</f>
        <v/>
      </c>
      <c r="F8" s="10"/>
      <c r="G8" s="22"/>
      <c r="H8" s="22"/>
      <c r="I8" s="16">
        <f>IF(OR(H8-G8&lt;0,H8*24&gt;23,AND(H8&gt;0,G8=0),AND(G8&lt;&gt;0,G8*24&lt;6)),"Fehler",H8-G8)</f>
        <v>0</v>
      </c>
      <c r="J8" s="22"/>
      <c r="K8" s="22"/>
      <c r="L8" s="16">
        <f>IF(OR(K8-J8&lt;0,K8*24&gt;23,AND(K8&gt;0,J8=0),AND(J8&lt;&gt;0,J8*24&lt;6)),"Fehler",K8-J8)</f>
        <v>0</v>
      </c>
      <c r="M8" s="22"/>
      <c r="N8" s="22"/>
      <c r="O8" s="16">
        <f>IF(OR(N8-M8&lt;0,N8*24&gt;23,AND(N8&gt;0,M8=0),AND(M8&lt;&gt;0,M8*24&lt;6)),"Fehler",N8-M8)</f>
        <v>0</v>
      </c>
      <c r="P8" s="22"/>
      <c r="R8" s="39"/>
      <c r="T8" s="6"/>
      <c r="U8" s="6"/>
      <c r="V8" s="6"/>
      <c r="W8" s="6"/>
    </row>
    <row r="9" spans="1:23" x14ac:dyDescent="0.25">
      <c r="B9" s="5" t="s">
        <v>2</v>
      </c>
      <c r="C9" s="6">
        <v>4</v>
      </c>
      <c r="D9" s="21">
        <f t="shared" ref="D9" si="4">IF(P9&gt;0,P9,(I9+L9+O9))</f>
        <v>0</v>
      </c>
      <c r="E9" s="10" t="str">
        <f t="shared" ref="E9" si="5">IF(D9*24&gt;10,"F:&gt;10h","")</f>
        <v/>
      </c>
      <c r="F9" s="10"/>
      <c r="G9" s="22"/>
      <c r="H9" s="22"/>
      <c r="I9" s="16">
        <f>IF(OR(H9-G9&lt;0,H9*24&gt;23,AND(H9&gt;0,G9=0),AND(G9&lt;&gt;0,G9*24&lt;6)),"Fehler",H9-G9)</f>
        <v>0</v>
      </c>
      <c r="J9" s="22"/>
      <c r="K9" s="22"/>
      <c r="L9" s="16">
        <f>IF(OR(K9-J9&lt;0,K9*24&gt;23,AND(K9&gt;0,J9=0),AND(J9&lt;&gt;0,J9*24&lt;6)),"Fehler",K9-J9)</f>
        <v>0</v>
      </c>
      <c r="M9" s="22"/>
      <c r="N9" s="22"/>
      <c r="O9" s="16">
        <f>IF(OR(N9-M9&lt;0,N9*24&gt;23,AND(N9&gt;0,M9=0),AND(M9&lt;&gt;0,M9*24&lt;6)),"Fehler",N9-M9)</f>
        <v>0</v>
      </c>
      <c r="P9" s="22"/>
      <c r="R9" s="39"/>
    </row>
    <row r="10" spans="1:23" x14ac:dyDescent="0.25">
      <c r="B10" s="1" t="s">
        <v>3</v>
      </c>
      <c r="C10" s="2">
        <v>5</v>
      </c>
      <c r="D10" s="2"/>
      <c r="E10" s="9">
        <f>SUM(D7:D9)*24+SUM(April!D34:D35)*24</f>
        <v>0</v>
      </c>
      <c r="F10" s="9"/>
      <c r="G10" s="19"/>
      <c r="H10" s="19"/>
      <c r="I10" s="17"/>
      <c r="J10" s="19"/>
      <c r="K10" s="19"/>
      <c r="L10" s="17"/>
      <c r="M10" s="19"/>
      <c r="N10" s="19"/>
      <c r="O10" s="17"/>
      <c r="P10" s="17"/>
      <c r="Q10" s="17"/>
      <c r="R10" s="17"/>
    </row>
    <row r="11" spans="1:23" x14ac:dyDescent="0.25">
      <c r="A11" s="45">
        <v>19</v>
      </c>
      <c r="B11" s="5" t="s">
        <v>4</v>
      </c>
      <c r="C11" s="4">
        <v>6</v>
      </c>
      <c r="D11" s="21">
        <f t="shared" ref="D11:D12" si="6">IF(P11&gt;0,P11,(I11+L11+O11))</f>
        <v>0</v>
      </c>
      <c r="E11" s="10" t="str">
        <f t="shared" ref="E11:E12" si="7">IF(D11*24&gt;10,"F:&gt;10h","")</f>
        <v/>
      </c>
      <c r="F11" s="10"/>
      <c r="G11" s="22"/>
      <c r="H11" s="22"/>
      <c r="I11" s="16">
        <f t="shared" ref="I11:I12" si="8">IF(OR(H11-G11&lt;0,H11*24&gt;23,AND(H11&gt;0,G11=0),AND(G11&lt;&gt;0,G11*24&lt;6)),"Fehler",H11-G11)</f>
        <v>0</v>
      </c>
      <c r="J11" s="22"/>
      <c r="K11" s="22"/>
      <c r="L11" s="16">
        <f t="shared" ref="L11:L12" si="9">IF(OR(K11-J11&lt;0,K11*24&gt;23,AND(K11&gt;0,J11=0),AND(J11&lt;&gt;0,J11*24&lt;6)),"Fehler",K11-J11)</f>
        <v>0</v>
      </c>
      <c r="M11" s="22"/>
      <c r="N11" s="22"/>
      <c r="O11" s="16">
        <f t="shared" ref="O11:O12" si="10">IF(OR(N11-M11&lt;0,N11*24&gt;23,AND(N11&gt;0,M11=0),AND(M11&lt;&gt;0,M11*24&lt;6)),"Fehler",N11-M11)</f>
        <v>0</v>
      </c>
      <c r="P11" s="22"/>
      <c r="R11" s="39"/>
    </row>
    <row r="12" spans="1:23" x14ac:dyDescent="0.25">
      <c r="B12" s="5" t="s">
        <v>5</v>
      </c>
      <c r="C12" s="4">
        <v>7</v>
      </c>
      <c r="D12" s="21">
        <f t="shared" si="6"/>
        <v>0</v>
      </c>
      <c r="E12" s="10" t="str">
        <f t="shared" si="7"/>
        <v/>
      </c>
      <c r="F12" s="10"/>
      <c r="G12" s="22"/>
      <c r="H12" s="22"/>
      <c r="I12" s="16">
        <f t="shared" si="8"/>
        <v>0</v>
      </c>
      <c r="J12" s="22"/>
      <c r="K12" s="22"/>
      <c r="L12" s="16">
        <f t="shared" si="9"/>
        <v>0</v>
      </c>
      <c r="M12" s="22"/>
      <c r="N12" s="22"/>
      <c r="O12" s="16">
        <f t="shared" si="10"/>
        <v>0</v>
      </c>
      <c r="P12" s="22"/>
      <c r="R12" s="39"/>
    </row>
    <row r="13" spans="1:23" x14ac:dyDescent="0.25">
      <c r="B13" s="5" t="s">
        <v>6</v>
      </c>
      <c r="C13" s="4">
        <v>8</v>
      </c>
      <c r="D13" s="21">
        <f t="shared" ref="D13" si="11">IF(P13&gt;0,P13,(I13+L13+O13))</f>
        <v>0</v>
      </c>
      <c r="E13" s="10" t="str">
        <f t="shared" ref="E13" si="12">IF(D13*24&gt;10,"F:&gt;10h","")</f>
        <v/>
      </c>
      <c r="F13" s="10"/>
      <c r="G13" s="22"/>
      <c r="H13" s="22"/>
      <c r="I13" s="16">
        <f t="shared" ref="I13" si="13">IF(OR(H13-G13&lt;0,H13*24&gt;23,AND(H13&gt;0,G13=0),AND(G13&lt;&gt;0,G13*24&lt;6)),"Fehler",H13-G13)</f>
        <v>0</v>
      </c>
      <c r="J13" s="22"/>
      <c r="K13" s="22"/>
      <c r="L13" s="16">
        <f t="shared" ref="L13" si="14">IF(OR(K13-J13&lt;0,K13*24&gt;23,AND(K13&gt;0,J13=0),AND(J13&lt;&gt;0,J13*24&lt;6)),"Fehler",K13-J13)</f>
        <v>0</v>
      </c>
      <c r="M13" s="22"/>
      <c r="N13" s="22"/>
      <c r="O13" s="16">
        <f t="shared" ref="O13" si="15">IF(OR(N13-M13&lt;0,N13*24&gt;23,AND(N13&gt;0,M13=0),AND(M13&lt;&gt;0,M13*24&lt;6)),"Fehler",N13-M13)</f>
        <v>0</v>
      </c>
      <c r="P13" s="22"/>
      <c r="R13" s="39"/>
    </row>
    <row r="14" spans="1:23" x14ac:dyDescent="0.25">
      <c r="B14" s="1" t="s">
        <v>0</v>
      </c>
      <c r="C14" s="2">
        <v>9</v>
      </c>
      <c r="D14" s="12" t="s">
        <v>7</v>
      </c>
      <c r="E14" s="23"/>
      <c r="F14" s="9"/>
      <c r="G14" s="19"/>
      <c r="H14" s="19"/>
      <c r="I14" s="17"/>
      <c r="J14" s="19"/>
      <c r="K14" s="19"/>
      <c r="L14" s="17"/>
      <c r="M14" s="19"/>
      <c r="N14" s="19"/>
      <c r="O14" s="17"/>
      <c r="P14" s="17"/>
      <c r="Q14" s="17"/>
      <c r="R14" s="17" t="s">
        <v>38</v>
      </c>
    </row>
    <row r="15" spans="1:23" x14ac:dyDescent="0.25">
      <c r="B15" s="5" t="s">
        <v>1</v>
      </c>
      <c r="C15" s="4">
        <v>10</v>
      </c>
      <c r="D15" s="21">
        <f t="shared" ref="D15:D16" si="16">IF(P15&gt;0,P15,(I15+L15+O15))</f>
        <v>0</v>
      </c>
      <c r="E15" s="10" t="str">
        <f t="shared" ref="E15:E16" si="17">IF(D15*24&gt;10,"F:&gt;10h","")</f>
        <v/>
      </c>
      <c r="F15" s="10"/>
      <c r="G15" s="22"/>
      <c r="H15" s="22"/>
      <c r="I15" s="16">
        <f>IF(OR(H15-G15&lt;0,H15*24&gt;23,AND(H15&gt;0,G15=0),AND(G15&lt;&gt;0,G15*24&lt;6)),"Fehler",H15-G15)</f>
        <v>0</v>
      </c>
      <c r="J15" s="22"/>
      <c r="K15" s="22"/>
      <c r="L15" s="16">
        <f>IF(OR(K15-J15&lt;0,K15*24&gt;23,AND(K15&gt;0,J15=0),AND(J15&lt;&gt;0,J15*24&lt;6)),"Fehler",K15-J15)</f>
        <v>0</v>
      </c>
      <c r="M15" s="22"/>
      <c r="N15" s="22"/>
      <c r="O15" s="16">
        <f>IF(OR(N15-M15&lt;0,N15*24&gt;23,AND(N15&gt;0,M15=0),AND(M15&lt;&gt;0,M15*24&lt;6)),"Fehler",N15-M15)</f>
        <v>0</v>
      </c>
      <c r="P15" s="22"/>
      <c r="R15" s="39"/>
    </row>
    <row r="16" spans="1:23" x14ac:dyDescent="0.25">
      <c r="B16" s="5" t="s">
        <v>2</v>
      </c>
      <c r="C16" s="4">
        <v>11</v>
      </c>
      <c r="D16" s="21">
        <f t="shared" si="16"/>
        <v>0</v>
      </c>
      <c r="E16" s="10" t="str">
        <f t="shared" si="17"/>
        <v/>
      </c>
      <c r="F16" s="10"/>
      <c r="G16" s="22"/>
      <c r="H16" s="22"/>
      <c r="I16" s="16">
        <f>IF(OR(H16-G16&lt;0,H16*24&gt;23,AND(H16&gt;0,G16=0),AND(G16&lt;&gt;0,G16*24&lt;6)),"Fehler",H16-G16)</f>
        <v>0</v>
      </c>
      <c r="J16" s="22"/>
      <c r="K16" s="22"/>
      <c r="L16" s="16">
        <f>IF(OR(K16-J16&lt;0,K16*24&gt;23,AND(K16&gt;0,J16=0),AND(J16&lt;&gt;0,J16*24&lt;6)),"Fehler",K16-J16)</f>
        <v>0</v>
      </c>
      <c r="M16" s="22"/>
      <c r="N16" s="22"/>
      <c r="O16" s="16">
        <f>IF(OR(N16-M16&lt;0,N16*24&gt;23,AND(N16&gt;0,M16=0),AND(M16&lt;&gt;0,M16*24&lt;6)),"Fehler",N16-M16)</f>
        <v>0</v>
      </c>
      <c r="P16" s="22"/>
      <c r="R16" s="39"/>
    </row>
    <row r="17" spans="1:18" x14ac:dyDescent="0.25">
      <c r="B17" s="1" t="s">
        <v>3</v>
      </c>
      <c r="C17" s="2">
        <v>12</v>
      </c>
      <c r="D17" s="2"/>
      <c r="E17" s="9">
        <f t="shared" ref="E17" si="18">SUM(D11:D16)*24</f>
        <v>0</v>
      </c>
      <c r="F17" s="9"/>
      <c r="G17" s="19"/>
      <c r="H17" s="19"/>
      <c r="I17" s="17"/>
      <c r="J17" s="19"/>
      <c r="K17" s="19"/>
      <c r="L17" s="17"/>
      <c r="M17" s="19"/>
      <c r="N17" s="19"/>
      <c r="O17" s="17"/>
      <c r="P17" s="17"/>
      <c r="Q17" s="17"/>
      <c r="R17" s="17"/>
    </row>
    <row r="18" spans="1:18" x14ac:dyDescent="0.25">
      <c r="A18" s="45">
        <v>20</v>
      </c>
      <c r="B18" s="5" t="s">
        <v>4</v>
      </c>
      <c r="C18" s="6">
        <v>13</v>
      </c>
      <c r="D18" s="21">
        <f t="shared" ref="D18:D19" si="19">IF(P18&gt;0,P18,(I18+L18+O18))</f>
        <v>0</v>
      </c>
      <c r="E18" s="10" t="str">
        <f t="shared" ref="E18:E19" si="20">IF(D18*24&gt;10,"F:&gt;10h","")</f>
        <v/>
      </c>
      <c r="F18" s="10"/>
      <c r="G18" s="22"/>
      <c r="H18" s="22"/>
      <c r="I18" s="16">
        <f t="shared" ref="I18:I19" si="21">IF(OR(H18-G18&lt;0,H18*24&gt;23,AND(H18&gt;0,G18=0),AND(G18&lt;&gt;0,G18*24&lt;6)),"Fehler",H18-G18)</f>
        <v>0</v>
      </c>
      <c r="J18" s="22"/>
      <c r="K18" s="22"/>
      <c r="L18" s="16">
        <f t="shared" ref="L18:L19" si="22">IF(OR(K18-J18&lt;0,K18*24&gt;23,AND(K18&gt;0,J18=0),AND(J18&lt;&gt;0,J18*24&lt;6)),"Fehler",K18-J18)</f>
        <v>0</v>
      </c>
      <c r="M18" s="22"/>
      <c r="N18" s="22"/>
      <c r="O18" s="16">
        <f t="shared" ref="O18:O19" si="23">IF(OR(N18-M18&lt;0,N18*24&gt;23,AND(N18&gt;0,M18=0),AND(M18&lt;&gt;0,M18*24&lt;6)),"Fehler",N18-M18)</f>
        <v>0</v>
      </c>
      <c r="P18" s="22"/>
      <c r="R18" s="39"/>
    </row>
    <row r="19" spans="1:18" x14ac:dyDescent="0.25">
      <c r="B19" s="5" t="s">
        <v>5</v>
      </c>
      <c r="C19" s="6">
        <v>14</v>
      </c>
      <c r="D19" s="21">
        <f t="shared" si="19"/>
        <v>0</v>
      </c>
      <c r="E19" s="10" t="str">
        <f t="shared" si="20"/>
        <v/>
      </c>
      <c r="F19" s="10"/>
      <c r="G19" s="22"/>
      <c r="H19" s="22"/>
      <c r="I19" s="16">
        <f t="shared" si="21"/>
        <v>0</v>
      </c>
      <c r="J19" s="22"/>
      <c r="K19" s="22"/>
      <c r="L19" s="16">
        <f t="shared" si="22"/>
        <v>0</v>
      </c>
      <c r="M19" s="22"/>
      <c r="N19" s="22"/>
      <c r="O19" s="16">
        <f t="shared" si="23"/>
        <v>0</v>
      </c>
      <c r="P19" s="22"/>
      <c r="R19" s="39"/>
    </row>
    <row r="20" spans="1:18" x14ac:dyDescent="0.25">
      <c r="B20" s="5" t="s">
        <v>6</v>
      </c>
      <c r="C20" s="6">
        <v>15</v>
      </c>
      <c r="D20" s="21">
        <f t="shared" ref="D20" si="24">IF(P20&gt;0,P20,(I20+L20+O20))</f>
        <v>0</v>
      </c>
      <c r="E20" s="10" t="str">
        <f t="shared" ref="E20" si="25">IF(D20*24&gt;10,"F:&gt;10h","")</f>
        <v/>
      </c>
      <c r="F20" s="10"/>
      <c r="G20" s="22"/>
      <c r="H20" s="22"/>
      <c r="I20" s="16">
        <f t="shared" ref="I20" si="26">IF(OR(H20-G20&lt;0,H20*24&gt;23,AND(H20&gt;0,G20=0),AND(G20&lt;&gt;0,G20*24&lt;6)),"Fehler",H20-G20)</f>
        <v>0</v>
      </c>
      <c r="J20" s="22"/>
      <c r="K20" s="22"/>
      <c r="L20" s="16">
        <f t="shared" ref="L20" si="27">IF(OR(K20-J20&lt;0,K20*24&gt;23,AND(K20&gt;0,J20=0),AND(J20&lt;&gt;0,J20*24&lt;6)),"Fehler",K20-J20)</f>
        <v>0</v>
      </c>
      <c r="M20" s="22"/>
      <c r="N20" s="22"/>
      <c r="O20" s="16">
        <f t="shared" ref="O20" si="28">IF(OR(N20-M20&lt;0,N20*24&gt;23,AND(N20&gt;0,M20=0),AND(M20&lt;&gt;0,M20*24&lt;6)),"Fehler",N20-M20)</f>
        <v>0</v>
      </c>
      <c r="P20" s="22"/>
      <c r="R20" s="39"/>
    </row>
    <row r="21" spans="1:18" x14ac:dyDescent="0.25">
      <c r="B21" s="5" t="s">
        <v>0</v>
      </c>
      <c r="C21" s="6">
        <v>16</v>
      </c>
      <c r="D21" s="21">
        <f t="shared" ref="D21" si="29">IF(P21&gt;0,P21,(I21+L21+O21))</f>
        <v>0</v>
      </c>
      <c r="E21" s="10" t="str">
        <f t="shared" ref="E21" si="30">IF(D21*24&gt;10,"F:&gt;10h","")</f>
        <v/>
      </c>
      <c r="F21" s="10"/>
      <c r="G21" s="22"/>
      <c r="H21" s="22"/>
      <c r="I21" s="16">
        <f t="shared" ref="I21" si="31">IF(OR(H21-G21&lt;0,H21*24&gt;23,AND(H21&gt;0,G21=0),AND(G21&lt;&gt;0,G21*24&lt;6)),"Fehler",H21-G21)</f>
        <v>0</v>
      </c>
      <c r="J21" s="22"/>
      <c r="K21" s="22"/>
      <c r="L21" s="16">
        <f t="shared" ref="L21" si="32">IF(OR(K21-J21&lt;0,K21*24&gt;23,AND(K21&gt;0,J21=0),AND(J21&lt;&gt;0,J21*24&lt;6)),"Fehler",K21-J21)</f>
        <v>0</v>
      </c>
      <c r="M21" s="22"/>
      <c r="N21" s="22"/>
      <c r="O21" s="16">
        <f t="shared" ref="O21" si="33">IF(OR(N21-M21&lt;0,N21*24&gt;23,AND(N21&gt;0,M21=0),AND(M21&lt;&gt;0,M21*24&lt;6)),"Fehler",N21-M21)</f>
        <v>0</v>
      </c>
      <c r="P21" s="22"/>
      <c r="R21" s="39"/>
    </row>
    <row r="22" spans="1:18" x14ac:dyDescent="0.25">
      <c r="B22" s="5" t="s">
        <v>1</v>
      </c>
      <c r="C22" s="6">
        <v>17</v>
      </c>
      <c r="D22" s="21">
        <f t="shared" ref="D22" si="34">IF(P22&gt;0,P22,(I22+L22+O22))</f>
        <v>0</v>
      </c>
      <c r="E22" s="10" t="str">
        <f t="shared" ref="E22" si="35">IF(D22*24&gt;10,"F:&gt;10h","")</f>
        <v/>
      </c>
      <c r="F22" s="10"/>
      <c r="G22" s="22"/>
      <c r="H22" s="22"/>
      <c r="I22" s="16">
        <f>IF(OR(H22-G22&lt;0,H22*24&gt;23,AND(H22&gt;0,G22=0),AND(G22&lt;&gt;0,G22*24&lt;6)),"Fehler",H22-G22)</f>
        <v>0</v>
      </c>
      <c r="J22" s="22"/>
      <c r="K22" s="22"/>
      <c r="L22" s="16">
        <f>IF(OR(K22-J22&lt;0,K22*24&gt;23,AND(K22&gt;0,J22=0),AND(J22&lt;&gt;0,J22*24&lt;6)),"Fehler",K22-J22)</f>
        <v>0</v>
      </c>
      <c r="M22" s="22"/>
      <c r="N22" s="22"/>
      <c r="O22" s="16">
        <f>IF(OR(N22-M22&lt;0,N22*24&gt;23,AND(N22&gt;0,M22=0),AND(M22&lt;&gt;0,M22*24&lt;6)),"Fehler",N22-M22)</f>
        <v>0</v>
      </c>
      <c r="P22" s="22"/>
      <c r="R22" s="39"/>
    </row>
    <row r="23" spans="1:18" x14ac:dyDescent="0.25">
      <c r="B23" s="5" t="s">
        <v>2</v>
      </c>
      <c r="C23" s="6">
        <v>18</v>
      </c>
      <c r="D23" s="21">
        <f t="shared" ref="D23" si="36">IF(P23&gt;0,P23,(I23+L23+O23))</f>
        <v>0</v>
      </c>
      <c r="E23" s="10" t="str">
        <f t="shared" ref="E23" si="37">IF(D23*24&gt;10,"F:&gt;10h","")</f>
        <v/>
      </c>
      <c r="F23" s="10"/>
      <c r="G23" s="22"/>
      <c r="H23" s="22"/>
      <c r="I23" s="16">
        <f>IF(OR(H23-G23&lt;0,H23*24&gt;23,AND(H23&gt;0,G23=0),AND(G23&lt;&gt;0,G23*24&lt;6)),"Fehler",H23-G23)</f>
        <v>0</v>
      </c>
      <c r="J23" s="22"/>
      <c r="K23" s="22"/>
      <c r="L23" s="16">
        <f>IF(OR(K23-J23&lt;0,K23*24&gt;23,AND(K23&gt;0,J23=0),AND(J23&lt;&gt;0,J23*24&lt;6)),"Fehler",K23-J23)</f>
        <v>0</v>
      </c>
      <c r="M23" s="22"/>
      <c r="N23" s="22"/>
      <c r="O23" s="16">
        <f>IF(OR(N23-M23&lt;0,N23*24&gt;23,AND(N23&gt;0,M23=0),AND(M23&lt;&gt;0,M23*24&lt;6)),"Fehler",N23-M23)</f>
        <v>0</v>
      </c>
      <c r="P23" s="22"/>
      <c r="R23" s="39"/>
    </row>
    <row r="24" spans="1:18" x14ac:dyDescent="0.25">
      <c r="B24" s="1" t="s">
        <v>3</v>
      </c>
      <c r="C24" s="2">
        <v>19</v>
      </c>
      <c r="D24" s="12" t="s">
        <v>7</v>
      </c>
      <c r="E24" s="9">
        <f>SUM(D18:D23)*24</f>
        <v>0</v>
      </c>
      <c r="F24" s="9"/>
      <c r="G24" s="19"/>
      <c r="H24" s="19"/>
      <c r="I24" s="17"/>
      <c r="J24" s="19"/>
      <c r="K24" s="19"/>
      <c r="L24" s="17"/>
      <c r="M24" s="19"/>
      <c r="N24" s="19"/>
      <c r="O24" s="17"/>
      <c r="P24" s="17"/>
      <c r="Q24" s="17"/>
      <c r="R24" s="2" t="s">
        <v>47</v>
      </c>
    </row>
    <row r="25" spans="1:18" x14ac:dyDescent="0.25">
      <c r="A25" s="45">
        <v>21</v>
      </c>
      <c r="B25" s="1" t="s">
        <v>4</v>
      </c>
      <c r="C25" s="2">
        <v>20</v>
      </c>
      <c r="D25" s="12" t="s">
        <v>7</v>
      </c>
      <c r="E25" s="2"/>
      <c r="F25" s="2"/>
      <c r="G25" s="2"/>
      <c r="H25" s="2"/>
      <c r="I25" s="2"/>
      <c r="J25" s="2"/>
      <c r="K25" s="2"/>
      <c r="L25" s="2"/>
      <c r="M25" s="2"/>
      <c r="N25" s="2"/>
      <c r="O25" s="2"/>
      <c r="P25" s="2"/>
      <c r="Q25" s="2"/>
      <c r="R25" s="2" t="s">
        <v>46</v>
      </c>
    </row>
    <row r="26" spans="1:18" x14ac:dyDescent="0.25">
      <c r="B26" s="5" t="s">
        <v>5</v>
      </c>
      <c r="C26" s="6">
        <v>21</v>
      </c>
      <c r="D26" s="21">
        <f t="shared" ref="D26" si="38">IF(P26&gt;0,P26,(I26+L26+O26))</f>
        <v>0</v>
      </c>
      <c r="E26" s="10" t="str">
        <f t="shared" ref="E26" si="39">IF(D26*24&gt;10,"F:&gt;10h","")</f>
        <v/>
      </c>
      <c r="F26" s="10"/>
      <c r="G26" s="22"/>
      <c r="H26" s="22"/>
      <c r="I26" s="16">
        <f t="shared" ref="I26" si="40">IF(OR(H26-G26&lt;0,H26*24&gt;23,AND(H26&gt;0,G26=0),AND(G26&lt;&gt;0,G26*24&lt;6)),"Fehler",H26-G26)</f>
        <v>0</v>
      </c>
      <c r="J26" s="22"/>
      <c r="K26" s="22"/>
      <c r="L26" s="16">
        <f t="shared" ref="L26" si="41">IF(OR(K26-J26&lt;0,K26*24&gt;23,AND(K26&gt;0,J26=0),AND(J26&lt;&gt;0,J26*24&lt;6)),"Fehler",K26-J26)</f>
        <v>0</v>
      </c>
      <c r="M26" s="22"/>
      <c r="N26" s="22"/>
      <c r="O26" s="16">
        <f t="shared" ref="O26" si="42">IF(OR(N26-M26&lt;0,N26*24&gt;23,AND(N26&gt;0,M26=0),AND(M26&lt;&gt;0,M26*24&lt;6)),"Fehler",N26-M26)</f>
        <v>0</v>
      </c>
      <c r="P26" s="22"/>
      <c r="R26" s="39"/>
    </row>
    <row r="27" spans="1:18" x14ac:dyDescent="0.25">
      <c r="B27" s="5" t="s">
        <v>6</v>
      </c>
      <c r="C27" s="6">
        <v>22</v>
      </c>
      <c r="D27" s="21">
        <f t="shared" ref="D27" si="43">IF(P27&gt;0,P27,(I27+L27+O27))</f>
        <v>0</v>
      </c>
      <c r="E27" s="10" t="str">
        <f t="shared" ref="E27" si="44">IF(D27*24&gt;10,"F:&gt;10h","")</f>
        <v/>
      </c>
      <c r="F27" s="10"/>
      <c r="G27" s="22"/>
      <c r="H27" s="22"/>
      <c r="I27" s="16">
        <f t="shared" ref="I27" si="45">IF(OR(H27-G27&lt;0,H27*24&gt;23,AND(H27&gt;0,G27=0),AND(G27&lt;&gt;0,G27*24&lt;6)),"Fehler",H27-G27)</f>
        <v>0</v>
      </c>
      <c r="J27" s="22"/>
      <c r="K27" s="22"/>
      <c r="L27" s="16">
        <f t="shared" ref="L27" si="46">IF(OR(K27-J27&lt;0,K27*24&gt;23,AND(K27&gt;0,J27=0),AND(J27&lt;&gt;0,J27*24&lt;6)),"Fehler",K27-J27)</f>
        <v>0</v>
      </c>
      <c r="M27" s="22"/>
      <c r="N27" s="22"/>
      <c r="O27" s="16">
        <f t="shared" ref="O27" si="47">IF(OR(N27-M27&lt;0,N27*24&gt;23,AND(N27&gt;0,M27=0),AND(M27&lt;&gt;0,M27*24&lt;6)),"Fehler",N27-M27)</f>
        <v>0</v>
      </c>
      <c r="P27" s="22"/>
      <c r="R27" s="39"/>
    </row>
    <row r="28" spans="1:18" x14ac:dyDescent="0.25">
      <c r="B28" s="5" t="s">
        <v>0</v>
      </c>
      <c r="C28" s="6">
        <v>23</v>
      </c>
      <c r="D28" s="21">
        <f t="shared" ref="D28" si="48">IF(P28&gt;0,P28,(I28+L28+O28))</f>
        <v>0</v>
      </c>
      <c r="E28" s="10" t="str">
        <f t="shared" ref="E28" si="49">IF(D28*24&gt;10,"F:&gt;10h","")</f>
        <v/>
      </c>
      <c r="F28" s="10"/>
      <c r="G28" s="22"/>
      <c r="H28" s="22"/>
      <c r="I28" s="16">
        <f t="shared" ref="I28" si="50">IF(OR(H28-G28&lt;0,H28*24&gt;23,AND(H28&gt;0,G28=0),AND(G28&lt;&gt;0,G28*24&lt;6)),"Fehler",H28-G28)</f>
        <v>0</v>
      </c>
      <c r="J28" s="22"/>
      <c r="K28" s="22"/>
      <c r="L28" s="16">
        <f t="shared" ref="L28" si="51">IF(OR(K28-J28&lt;0,K28*24&gt;23,AND(K28&gt;0,J28=0),AND(J28&lt;&gt;0,J28*24&lt;6)),"Fehler",K28-J28)</f>
        <v>0</v>
      </c>
      <c r="M28" s="22"/>
      <c r="N28" s="22"/>
      <c r="O28" s="16">
        <f t="shared" ref="O28" si="52">IF(OR(N28-M28&lt;0,N28*24&gt;23,AND(N28&gt;0,M28=0),AND(M28&lt;&gt;0,M28*24&lt;6)),"Fehler",N28-M28)</f>
        <v>0</v>
      </c>
      <c r="P28" s="22"/>
      <c r="R28" s="39"/>
    </row>
    <row r="29" spans="1:18" x14ac:dyDescent="0.25">
      <c r="B29" s="5" t="s">
        <v>1</v>
      </c>
      <c r="C29" s="6">
        <v>24</v>
      </c>
      <c r="D29" s="21">
        <f t="shared" ref="D29" si="53">IF(P29&gt;0,P29,(I29+L29+O29))</f>
        <v>0</v>
      </c>
      <c r="E29" s="10" t="str">
        <f t="shared" ref="E29" si="54">IF(D29*24&gt;10,"F:&gt;10h","")</f>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9"/>
    </row>
    <row r="30" spans="1:18" x14ac:dyDescent="0.25">
      <c r="B30" s="5" t="s">
        <v>2</v>
      </c>
      <c r="C30" s="6">
        <v>25</v>
      </c>
      <c r="D30" s="21">
        <f t="shared" ref="D30" si="55">IF(P30&gt;0,P30,(I30+L30+O30))</f>
        <v>0</v>
      </c>
      <c r="E30" s="10" t="str">
        <f t="shared" ref="E30" si="56">IF(D30*24&gt;10,"F:&gt;10h","")</f>
        <v/>
      </c>
      <c r="F30" s="10"/>
      <c r="G30" s="22"/>
      <c r="H30" s="22"/>
      <c r="I30" s="16">
        <f>IF(OR(H30-G30&lt;0,H30*24&gt;23,AND(H30&gt;0,G30=0),AND(G30&lt;&gt;0,G30*24&lt;6)),"Fehler",H30-G30)</f>
        <v>0</v>
      </c>
      <c r="J30" s="22"/>
      <c r="K30" s="22"/>
      <c r="L30" s="16">
        <f>IF(OR(K30-J30&lt;0,K30*24&gt;23,AND(K30&gt;0,J30=0),AND(J30&lt;&gt;0,J30*24&lt;6)),"Fehler",K30-J30)</f>
        <v>0</v>
      </c>
      <c r="M30" s="22"/>
      <c r="N30" s="22"/>
      <c r="O30" s="16">
        <f>IF(OR(N30-M30&lt;0,N30*24&gt;23,AND(N30&gt;0,M30=0),AND(M30&lt;&gt;0,M30*24&lt;6)),"Fehler",N30-M30)</f>
        <v>0</v>
      </c>
      <c r="P30" s="22"/>
      <c r="R30" s="39"/>
    </row>
    <row r="31" spans="1:18" x14ac:dyDescent="0.25">
      <c r="B31" s="1" t="s">
        <v>3</v>
      </c>
      <c r="C31" s="2">
        <v>26</v>
      </c>
      <c r="D31" s="12"/>
      <c r="E31" s="9">
        <f>SUM(D26:D30)*24</f>
        <v>0</v>
      </c>
      <c r="F31" s="9"/>
      <c r="G31" s="19"/>
      <c r="H31" s="19"/>
      <c r="I31" s="17"/>
      <c r="J31" s="19"/>
      <c r="K31" s="19"/>
      <c r="L31" s="17"/>
      <c r="M31" s="19"/>
      <c r="N31" s="19"/>
      <c r="O31" s="17"/>
      <c r="P31" s="17"/>
      <c r="Q31" s="17"/>
      <c r="R31" s="2"/>
    </row>
    <row r="32" spans="1:18" x14ac:dyDescent="0.25">
      <c r="A32" s="45">
        <v>22</v>
      </c>
      <c r="B32" s="5" t="s">
        <v>4</v>
      </c>
      <c r="C32" s="6">
        <v>27</v>
      </c>
      <c r="D32" s="21">
        <f t="shared" ref="D32:D34" si="57">IF(P32&gt;0,P32,(I32+L32+O32))</f>
        <v>0</v>
      </c>
      <c r="E32" s="10" t="str">
        <f t="shared" ref="E32:E34" si="58">IF(D32*24&gt;10,"F:&gt;10h","")</f>
        <v/>
      </c>
      <c r="F32" s="10"/>
      <c r="G32" s="22"/>
      <c r="H32" s="22"/>
      <c r="I32" s="16">
        <f t="shared" ref="I32:I34" si="59">IF(OR(H32-G32&lt;0,H32*24&gt;23,AND(H32&gt;0,G32=0),AND(G32&lt;&gt;0,G32*24&lt;6)),"Fehler",H32-G32)</f>
        <v>0</v>
      </c>
      <c r="J32" s="22"/>
      <c r="K32" s="22"/>
      <c r="L32" s="16">
        <f t="shared" ref="L32:L34" si="60">IF(OR(K32-J32&lt;0,K32*24&gt;23,AND(K32&gt;0,J32=0),AND(J32&lt;&gt;0,J32*24&lt;6)),"Fehler",K32-J32)</f>
        <v>0</v>
      </c>
      <c r="M32" s="22"/>
      <c r="N32" s="22"/>
      <c r="O32" s="16">
        <f t="shared" ref="O32:O34" si="61">IF(OR(N32-M32&lt;0,N32*24&gt;23,AND(N32&gt;0,M32=0),AND(M32&lt;&gt;0,M32*24&lt;6)),"Fehler",N32-M32)</f>
        <v>0</v>
      </c>
      <c r="P32" s="22"/>
      <c r="R32" s="39"/>
    </row>
    <row r="33" spans="2:18" x14ac:dyDescent="0.25">
      <c r="B33" s="5" t="s">
        <v>5</v>
      </c>
      <c r="C33" s="6">
        <v>28</v>
      </c>
      <c r="D33" s="21">
        <f t="shared" si="57"/>
        <v>0</v>
      </c>
      <c r="E33" s="10" t="str">
        <f t="shared" si="58"/>
        <v/>
      </c>
      <c r="F33" s="10"/>
      <c r="G33" s="22"/>
      <c r="H33" s="22"/>
      <c r="I33" s="16">
        <f t="shared" si="59"/>
        <v>0</v>
      </c>
      <c r="J33" s="22"/>
      <c r="K33" s="22"/>
      <c r="L33" s="16">
        <f t="shared" si="60"/>
        <v>0</v>
      </c>
      <c r="M33" s="22"/>
      <c r="N33" s="22"/>
      <c r="O33" s="16">
        <f t="shared" si="61"/>
        <v>0</v>
      </c>
      <c r="P33" s="22"/>
      <c r="R33" s="39"/>
    </row>
    <row r="34" spans="2:18" x14ac:dyDescent="0.25">
      <c r="B34" s="5" t="s">
        <v>6</v>
      </c>
      <c r="C34" s="6">
        <v>29</v>
      </c>
      <c r="D34" s="21">
        <f t="shared" si="57"/>
        <v>0</v>
      </c>
      <c r="E34" s="10" t="str">
        <f t="shared" si="58"/>
        <v/>
      </c>
      <c r="F34" s="10"/>
      <c r="G34" s="22"/>
      <c r="H34" s="22"/>
      <c r="I34" s="16">
        <f t="shared" si="59"/>
        <v>0</v>
      </c>
      <c r="J34" s="22"/>
      <c r="K34" s="22"/>
      <c r="L34" s="16">
        <f t="shared" si="60"/>
        <v>0</v>
      </c>
      <c r="M34" s="22"/>
      <c r="N34" s="22"/>
      <c r="O34" s="16">
        <f t="shared" si="61"/>
        <v>0</v>
      </c>
      <c r="P34" s="22"/>
      <c r="R34" s="39"/>
    </row>
    <row r="35" spans="2:18" x14ac:dyDescent="0.25">
      <c r="B35" s="1" t="s">
        <v>0</v>
      </c>
      <c r="C35" s="2">
        <v>30</v>
      </c>
      <c r="D35" s="47" t="s">
        <v>7</v>
      </c>
      <c r="E35" s="48"/>
      <c r="F35" s="48"/>
      <c r="G35" s="49"/>
      <c r="H35" s="49"/>
      <c r="I35" s="50"/>
      <c r="J35" s="49"/>
      <c r="K35" s="49"/>
      <c r="L35" s="50"/>
      <c r="M35" s="49"/>
      <c r="N35" s="49"/>
      <c r="O35" s="50"/>
      <c r="P35" s="50"/>
      <c r="Q35" s="50"/>
      <c r="R35" s="50" t="s">
        <v>39</v>
      </c>
    </row>
    <row r="36" spans="2:18" x14ac:dyDescent="0.25">
      <c r="B36" s="5" t="s">
        <v>1</v>
      </c>
      <c r="C36" s="6">
        <v>31</v>
      </c>
      <c r="D36" s="21">
        <f t="shared" ref="D36" si="62">IF(P36&gt;0,P36,(I36+L36+O36))</f>
        <v>0</v>
      </c>
      <c r="E36" s="10" t="str">
        <f t="shared" ref="E36" si="63">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9"/>
    </row>
  </sheetData>
  <sheetProtection algorithmName="SHA-512" hashValue="OQtWMo/LFtvIwhTs4yVzWC5pn3DRP9KDJbxUjcsGh81qapWssIipULluOWPIyG1yZisBNYCM+4v/CKw9W282fA==" saltValue="wxv693h7mjaBboTCnyaIhQ==" spinCount="100000" sheet="1" objects="1" scenarios="1" selectLockedCells="1"/>
  <conditionalFormatting sqref="F4:F5">
    <cfRule type="cellIs" dxfId="930" priority="743" operator="equal">
      <formula>0</formula>
    </cfRule>
    <cfRule type="cellIs" dxfId="929" priority="744" operator="greaterThan">
      <formula>0</formula>
    </cfRule>
    <cfRule type="cellIs" dxfId="928" priority="745" operator="lessThan">
      <formula>0</formula>
    </cfRule>
  </conditionalFormatting>
  <conditionalFormatting sqref="E9:F9">
    <cfRule type="containsText" dxfId="927" priority="717" operator="containsText" text="F:&gt;10h">
      <formula>NOT(ISERROR(SEARCH("F:&gt;10h",E9)))</formula>
    </cfRule>
  </conditionalFormatting>
  <conditionalFormatting sqref="E15:F15">
    <cfRule type="containsText" dxfId="926" priority="704" operator="containsText" text="F:&gt;10h">
      <formula>NOT(ISERROR(SEARCH("F:&gt;10h",E15)))</formula>
    </cfRule>
  </conditionalFormatting>
  <conditionalFormatting sqref="E22:F23">
    <cfRule type="containsText" dxfId="925" priority="691" operator="containsText" text="F:&gt;10h">
      <formula>NOT(ISERROR(SEARCH("F:&gt;10h",E22)))</formula>
    </cfRule>
  </conditionalFormatting>
  <conditionalFormatting sqref="E2">
    <cfRule type="cellIs" dxfId="924" priority="667" operator="equal">
      <formula>0</formula>
    </cfRule>
  </conditionalFormatting>
  <conditionalFormatting sqref="D15 D9 D22:D23">
    <cfRule type="cellIs" dxfId="923" priority="653" operator="greaterThan">
      <formula>0.416666666666667</formula>
    </cfRule>
    <cfRule type="cellIs" dxfId="922" priority="654" operator="greaterThan">
      <formula>0.333333333333333</formula>
    </cfRule>
  </conditionalFormatting>
  <conditionalFormatting sqref="D15 D9 D22:D23">
    <cfRule type="cellIs" dxfId="921" priority="652" operator="equal">
      <formula>0</formula>
    </cfRule>
  </conditionalFormatting>
  <conditionalFormatting sqref="E3">
    <cfRule type="cellIs" dxfId="920" priority="499" operator="equal">
      <formula>0</formula>
    </cfRule>
    <cfRule type="cellIs" dxfId="919" priority="500" operator="greaterThan">
      <formula>0</formula>
    </cfRule>
    <cfRule type="cellIs" dxfId="918" priority="501" operator="lessThan">
      <formula>0</formula>
    </cfRule>
  </conditionalFormatting>
  <conditionalFormatting sqref="R2">
    <cfRule type="cellIs" dxfId="917" priority="497" operator="notEqual">
      <formula>""""""</formula>
    </cfRule>
  </conditionalFormatting>
  <conditionalFormatting sqref="E26:F30">
    <cfRule type="containsText" dxfId="916" priority="272" operator="containsText" text="F:&gt;10h">
      <formula>NOT(ISERROR(SEARCH("F:&gt;10h",E26)))</formula>
    </cfRule>
  </conditionalFormatting>
  <conditionalFormatting sqref="D26:D30">
    <cfRule type="cellIs" dxfId="915" priority="261" operator="greaterThan">
      <formula>0.416666666666667</formula>
    </cfRule>
    <cfRule type="cellIs" dxfId="914" priority="262" operator="greaterThan">
      <formula>0.333333333333333</formula>
    </cfRule>
  </conditionalFormatting>
  <conditionalFormatting sqref="D26:D30">
    <cfRule type="cellIs" dxfId="913" priority="260" operator="equal">
      <formula>0</formula>
    </cfRule>
  </conditionalFormatting>
  <conditionalFormatting sqref="O15 L15 I15 I9 L9 O9 I22:I23 L22:L23 O22:O23 I26:I30 L26:L30 O26:O30">
    <cfRule type="cellIs" dxfId="912" priority="250" operator="greaterThan">
      <formula>0</formula>
    </cfRule>
    <cfRule type="cellIs" dxfId="911" priority="251" operator="equal">
      <formula>0</formula>
    </cfRule>
  </conditionalFormatting>
  <conditionalFormatting sqref="O15 L15 I15 I9 L9 O9 I22:I23 L22:L23 O22:O23 I26:I30 L26:L30 O26:O30">
    <cfRule type="cellIs" dxfId="910" priority="249" operator="equal">
      <formula>"Fehler"</formula>
    </cfRule>
  </conditionalFormatting>
  <conditionalFormatting sqref="E16:F16">
    <cfRule type="containsText" dxfId="909" priority="170" operator="containsText" text="F:&gt;10h">
      <formula>NOT(ISERROR(SEARCH("F:&gt;10h",E16)))</formula>
    </cfRule>
  </conditionalFormatting>
  <conditionalFormatting sqref="D16">
    <cfRule type="cellIs" dxfId="908" priority="168" operator="greaterThan">
      <formula>0.416666666666667</formula>
    </cfRule>
    <cfRule type="cellIs" dxfId="907" priority="169" operator="greaterThan">
      <formula>0.333333333333333</formula>
    </cfRule>
  </conditionalFormatting>
  <conditionalFormatting sqref="D16">
    <cfRule type="cellIs" dxfId="906" priority="167" operator="equal">
      <formula>0</formula>
    </cfRule>
  </conditionalFormatting>
  <conditionalFormatting sqref="O16 L16 I16">
    <cfRule type="cellIs" dxfId="905" priority="165" operator="greaterThan">
      <formula>0</formula>
    </cfRule>
    <cfRule type="cellIs" dxfId="904" priority="166" operator="equal">
      <formula>0</formula>
    </cfRule>
  </conditionalFormatting>
  <conditionalFormatting sqref="O16 L16 I16">
    <cfRule type="cellIs" dxfId="903" priority="164" operator="equal">
      <formula>"Fehler"</formula>
    </cfRule>
  </conditionalFormatting>
  <conditionalFormatting sqref="E8:F8">
    <cfRule type="containsText" dxfId="902" priority="115" operator="containsText" text="F:&gt;10h">
      <formula>NOT(ISERROR(SEARCH("F:&gt;10h",E8)))</formula>
    </cfRule>
  </conditionalFormatting>
  <conditionalFormatting sqref="D8">
    <cfRule type="cellIs" dxfId="901" priority="113" operator="greaterThan">
      <formula>0.416666666666667</formula>
    </cfRule>
    <cfRule type="cellIs" dxfId="900" priority="114" operator="greaterThan">
      <formula>0.333333333333333</formula>
    </cfRule>
  </conditionalFormatting>
  <conditionalFormatting sqref="D8">
    <cfRule type="cellIs" dxfId="899" priority="112" operator="equal">
      <formula>0</formula>
    </cfRule>
  </conditionalFormatting>
  <conditionalFormatting sqref="I8 L8 O8">
    <cfRule type="cellIs" dxfId="898" priority="110" operator="greaterThan">
      <formula>0</formula>
    </cfRule>
    <cfRule type="cellIs" dxfId="897" priority="111" operator="equal">
      <formula>0</formula>
    </cfRule>
  </conditionalFormatting>
  <conditionalFormatting sqref="I8 L8 O8">
    <cfRule type="cellIs" dxfId="896" priority="109" operator="equal">
      <formula>"Fehler"</formula>
    </cfRule>
  </conditionalFormatting>
  <conditionalFormatting sqref="E21:F21">
    <cfRule type="containsText" dxfId="895" priority="95" operator="containsText" text="F:&gt;10h">
      <formula>NOT(ISERROR(SEARCH("F:&gt;10h",E21)))</formula>
    </cfRule>
  </conditionalFormatting>
  <conditionalFormatting sqref="D21">
    <cfRule type="cellIs" dxfId="894" priority="93" operator="greaterThan">
      <formula>0.416666666666667</formula>
    </cfRule>
    <cfRule type="cellIs" dxfId="893" priority="94" operator="greaterThan">
      <formula>0.333333333333333</formula>
    </cfRule>
  </conditionalFormatting>
  <conditionalFormatting sqref="D21">
    <cfRule type="cellIs" dxfId="892" priority="92" operator="equal">
      <formula>0</formula>
    </cfRule>
  </conditionalFormatting>
  <conditionalFormatting sqref="I21 L21 O21">
    <cfRule type="cellIs" dxfId="891" priority="90" operator="greaterThan">
      <formula>0</formula>
    </cfRule>
    <cfRule type="cellIs" dxfId="890" priority="91" operator="equal">
      <formula>0</formula>
    </cfRule>
  </conditionalFormatting>
  <conditionalFormatting sqref="I21 L21 O21">
    <cfRule type="cellIs" dxfId="889" priority="89" operator="equal">
      <formula>"Fehler"</formula>
    </cfRule>
  </conditionalFormatting>
  <conditionalFormatting sqref="E32:F34">
    <cfRule type="containsText" dxfId="888" priority="75" operator="containsText" text="F:&gt;10h">
      <formula>NOT(ISERROR(SEARCH("F:&gt;10h",E32)))</formula>
    </cfRule>
  </conditionalFormatting>
  <conditionalFormatting sqref="D32:D34">
    <cfRule type="cellIs" dxfId="887" priority="73" operator="greaterThan">
      <formula>0.416666666666667</formula>
    </cfRule>
    <cfRule type="cellIs" dxfId="886" priority="74" operator="greaterThan">
      <formula>0.333333333333333</formula>
    </cfRule>
  </conditionalFormatting>
  <conditionalFormatting sqref="D32:D34">
    <cfRule type="cellIs" dxfId="885" priority="72" operator="equal">
      <formula>0</formula>
    </cfRule>
  </conditionalFormatting>
  <conditionalFormatting sqref="O32:O34 L32:L34 I32:I34">
    <cfRule type="cellIs" dxfId="884" priority="70" operator="greaterThan">
      <formula>0</formula>
    </cfRule>
    <cfRule type="cellIs" dxfId="883" priority="71" operator="equal">
      <formula>0</formula>
    </cfRule>
  </conditionalFormatting>
  <conditionalFormatting sqref="O32:O34 L32:L34 I32:I34">
    <cfRule type="cellIs" dxfId="882" priority="69" operator="equal">
      <formula>"Fehler"</formula>
    </cfRule>
  </conditionalFormatting>
  <conditionalFormatting sqref="E7:F7">
    <cfRule type="containsText" dxfId="881" priority="64" operator="containsText" text="F:&gt;10h">
      <formula>NOT(ISERROR(SEARCH("F:&gt;10h",E7)))</formula>
    </cfRule>
  </conditionalFormatting>
  <conditionalFormatting sqref="D7">
    <cfRule type="cellIs" dxfId="880" priority="62" operator="greaterThan">
      <formula>0.416666666666667</formula>
    </cfRule>
    <cfRule type="cellIs" dxfId="879" priority="63" operator="greaterThan">
      <formula>0.333333333333333</formula>
    </cfRule>
  </conditionalFormatting>
  <conditionalFormatting sqref="D7">
    <cfRule type="cellIs" dxfId="878" priority="61" operator="equal">
      <formula>0</formula>
    </cfRule>
  </conditionalFormatting>
  <conditionalFormatting sqref="I7 L7 O7">
    <cfRule type="cellIs" dxfId="877" priority="59" operator="greaterThan">
      <formula>0</formula>
    </cfRule>
    <cfRule type="cellIs" dxfId="876" priority="60" operator="equal">
      <formula>0</formula>
    </cfRule>
  </conditionalFormatting>
  <conditionalFormatting sqref="I7 L7 O7">
    <cfRule type="cellIs" dxfId="875" priority="58" operator="equal">
      <formula>"Fehler"</formula>
    </cfRule>
  </conditionalFormatting>
  <conditionalFormatting sqref="E11:F13">
    <cfRule type="containsText" dxfId="874" priority="54" operator="containsText" text="F:&gt;10h">
      <formula>NOT(ISERROR(SEARCH("F:&gt;10h",E11)))</formula>
    </cfRule>
  </conditionalFormatting>
  <conditionalFormatting sqref="D11:D13">
    <cfRule type="cellIs" dxfId="873" priority="52" operator="greaterThan">
      <formula>0.416666666666667</formula>
    </cfRule>
    <cfRule type="cellIs" dxfId="872" priority="53" operator="greaterThan">
      <formula>0.333333333333333</formula>
    </cfRule>
  </conditionalFormatting>
  <conditionalFormatting sqref="D11:D13">
    <cfRule type="cellIs" dxfId="871" priority="51" operator="equal">
      <formula>0</formula>
    </cfRule>
  </conditionalFormatting>
  <conditionalFormatting sqref="O11:O13 L11:L13 I11:I13">
    <cfRule type="cellIs" dxfId="870" priority="49" operator="greaterThan">
      <formula>0</formula>
    </cfRule>
    <cfRule type="cellIs" dxfId="869" priority="50" operator="equal">
      <formula>0</formula>
    </cfRule>
  </conditionalFormatting>
  <conditionalFormatting sqref="O11:O13 L11:L13 I11:I13">
    <cfRule type="cellIs" dxfId="868" priority="48" operator="equal">
      <formula>"Fehler"</formula>
    </cfRule>
  </conditionalFormatting>
  <conditionalFormatting sqref="E18:F20">
    <cfRule type="containsText" dxfId="867" priority="41" operator="containsText" text="F:&gt;10h">
      <formula>NOT(ISERROR(SEARCH("F:&gt;10h",E18)))</formula>
    </cfRule>
  </conditionalFormatting>
  <conditionalFormatting sqref="D18:D20">
    <cfRule type="cellIs" dxfId="866" priority="39" operator="greaterThan">
      <formula>0.416666666666667</formula>
    </cfRule>
    <cfRule type="cellIs" dxfId="865" priority="40" operator="greaterThan">
      <formula>0.333333333333333</formula>
    </cfRule>
  </conditionalFormatting>
  <conditionalFormatting sqref="D18:D20">
    <cfRule type="cellIs" dxfId="864" priority="38" operator="equal">
      <formula>0</formula>
    </cfRule>
  </conditionalFormatting>
  <conditionalFormatting sqref="I18:I20 L18:L20 O18:O20">
    <cfRule type="cellIs" dxfId="863" priority="36" operator="greaterThan">
      <formula>0</formula>
    </cfRule>
    <cfRule type="cellIs" dxfId="862" priority="37" operator="equal">
      <formula>0</formula>
    </cfRule>
  </conditionalFormatting>
  <conditionalFormatting sqref="I18:I20 L18:L20 O18:O20">
    <cfRule type="cellIs" dxfId="861" priority="35" operator="equal">
      <formula>"Fehler"</formula>
    </cfRule>
  </conditionalFormatting>
  <conditionalFormatting sqref="E36:F36">
    <cfRule type="containsText" dxfId="860" priority="31" operator="containsText" text="F:&gt;10h">
      <formula>NOT(ISERROR(SEARCH("F:&gt;10h",E36)))</formula>
    </cfRule>
  </conditionalFormatting>
  <conditionalFormatting sqref="D36">
    <cfRule type="cellIs" dxfId="859" priority="29" operator="greaterThan">
      <formula>0.416666666666667</formula>
    </cfRule>
    <cfRule type="cellIs" dxfId="858" priority="30" operator="greaterThan">
      <formula>0.333333333333333</formula>
    </cfRule>
  </conditionalFormatting>
  <conditionalFormatting sqref="D36">
    <cfRule type="cellIs" dxfId="857" priority="28" operator="equal">
      <formula>0</formula>
    </cfRule>
  </conditionalFormatting>
  <conditionalFormatting sqref="O36 L36 I36">
    <cfRule type="cellIs" dxfId="856" priority="26" operator="greaterThan">
      <formula>0</formula>
    </cfRule>
    <cfRule type="cellIs" dxfId="855" priority="27" operator="equal">
      <formula>0</formula>
    </cfRule>
  </conditionalFormatting>
  <conditionalFormatting sqref="O36 L36 I36">
    <cfRule type="cellIs" dxfId="854" priority="25" operator="equal">
      <formula>"Fehler"</formula>
    </cfRule>
  </conditionalFormatting>
  <conditionalFormatting sqref="F31">
    <cfRule type="cellIs" dxfId="853" priority="14" operator="equal">
      <formula>9.5</formula>
    </cfRule>
    <cfRule type="cellIs" dxfId="852" priority="15" operator="lessThan">
      <formula>9.5</formula>
    </cfRule>
    <cfRule type="cellIs" dxfId="851" priority="16" operator="greaterThan">
      <formula>9.5</formula>
    </cfRule>
  </conditionalFormatting>
  <conditionalFormatting sqref="E14">
    <cfRule type="containsText" dxfId="850" priority="10" operator="containsText" text="F:&gt;10h">
      <formula>NOT(ISERROR(SEARCH("F:&gt;10h",E14)))</formula>
    </cfRule>
  </conditionalFormatting>
  <conditionalFormatting sqref="F14">
    <cfRule type="cellIs" dxfId="849" priority="7" operator="equal">
      <formula>9.5</formula>
    </cfRule>
    <cfRule type="cellIs" dxfId="848" priority="8" operator="lessThan">
      <formula>9.5</formula>
    </cfRule>
    <cfRule type="cellIs" dxfId="847" priority="9" operator="greaterThan">
      <formula>9.5</formula>
    </cfRule>
  </conditionalFormatting>
  <conditionalFormatting sqref="F24">
    <cfRule type="cellIs" dxfId="846" priority="4" operator="equal">
      <formula>9.5</formula>
    </cfRule>
    <cfRule type="cellIs" dxfId="845" priority="5" operator="lessThan">
      <formula>9.5</formula>
    </cfRule>
    <cfRule type="cellIs" dxfId="844" priority="6" operator="greaterThan">
      <formula>9.5</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742" operator="equal" id="{F7C73DF1-784B-4DA5-B66F-1D9E6E5A71D4}">
            <xm:f>-(4.2*Stundennachweis!D11)</xm:f>
            <x14:dxf>
              <font>
                <color theme="0"/>
              </font>
            </x14:dxf>
          </x14:cfRule>
          <xm:sqref>F4:F5</xm:sqref>
        </x14:conditionalFormatting>
        <x14:conditionalFormatting xmlns:xm="http://schemas.microsoft.com/office/excel/2006/main">
          <x14:cfRule type="cellIs" priority="498" operator="equal" id="{B4C90DC6-28A2-4B7F-AD3E-731CB58C7FAC}">
            <xm:f>-B4*Stundennachweis!C10</xm:f>
            <x14:dxf>
              <font>
                <color theme="0"/>
              </font>
            </x14:dxf>
          </x14:cfRule>
          <xm:sqref>E3</xm:sqref>
        </x14:conditionalFormatting>
        <x14:conditionalFormatting xmlns:xm="http://schemas.microsoft.com/office/excel/2006/main">
          <x14:cfRule type="cellIs" priority="116" operator="equal" id="{EAD9FB92-30E1-4887-869F-B1AAE7ACEC2A}">
            <xm:f>Stundennachweis!$C$10</xm:f>
            <x14:dxf>
              <font>
                <b/>
                <i val="0"/>
                <color rgb="FF00B050"/>
              </font>
            </x14:dxf>
          </x14:cfRule>
          <x14:cfRule type="cellIs" priority="117" operator="lessThan" id="{295A91BB-333C-425E-BA9D-D95DAFBE37B0}">
            <xm:f>Stundennachweis!$C$10</xm:f>
            <x14:dxf>
              <font>
                <b val="0"/>
                <i/>
                <color rgb="FFFF0000"/>
              </font>
            </x14:dxf>
          </x14:cfRule>
          <x14:cfRule type="cellIs" priority="118" operator="greaterThan" id="{35C87B81-9D81-4822-A326-B9B269B7AB00}">
            <xm:f>Stundennachweis!$C$10</xm:f>
            <x14:dxf>
              <font>
                <b/>
                <i/>
                <color rgb="FF00B050"/>
              </font>
            </x14:dxf>
          </x14:cfRule>
          <xm:sqref>E6:F6</xm:sqref>
        </x14:conditionalFormatting>
        <x14:conditionalFormatting xmlns:xm="http://schemas.microsoft.com/office/excel/2006/main">
          <x14:cfRule type="cellIs" priority="96" operator="equal" id="{9E525CCC-5A00-4CFC-97ED-D1BBF5F52719}">
            <xm:f>Stundennachweis!$C$10</xm:f>
            <x14:dxf>
              <font>
                <b/>
                <i val="0"/>
                <color rgb="FF00B050"/>
              </font>
            </x14:dxf>
          </x14:cfRule>
          <x14:cfRule type="cellIs" priority="97" operator="lessThan" id="{F9D271E2-3436-4925-941B-390C8096E539}">
            <xm:f>Stundennachweis!$C$10</xm:f>
            <x14:dxf>
              <font>
                <b val="0"/>
                <i/>
                <color rgb="FFFF0000"/>
              </font>
            </x14:dxf>
          </x14:cfRule>
          <x14:cfRule type="cellIs" priority="98" operator="greaterThan" id="{A1797F71-B8EC-4499-98C7-0BC6B10E8742}">
            <xm:f>Stundennachweis!$C$10</xm:f>
            <x14:dxf>
              <font>
                <b/>
                <i/>
                <color rgb="FF00B050"/>
              </font>
            </x14:dxf>
          </x14:cfRule>
          <xm:sqref>E17:F17</xm:sqref>
        </x14:conditionalFormatting>
        <x14:conditionalFormatting xmlns:xm="http://schemas.microsoft.com/office/excel/2006/main">
          <x14:cfRule type="cellIs" priority="55" operator="equal" id="{3E85D012-7929-4D9B-B2C6-D9F21F444A63}">
            <xm:f>Stundennachweis!$C$10</xm:f>
            <x14:dxf>
              <font>
                <b/>
                <i val="0"/>
                <color rgb="FF00B050"/>
              </font>
            </x14:dxf>
          </x14:cfRule>
          <x14:cfRule type="cellIs" priority="56" operator="lessThan" id="{8C71F859-44E0-4874-9E3B-2EAC315EF3D0}">
            <xm:f>Stundennachweis!$C$10</xm:f>
            <x14:dxf>
              <font>
                <b val="0"/>
                <i/>
                <color rgb="FFFF0000"/>
              </font>
            </x14:dxf>
          </x14:cfRule>
          <x14:cfRule type="cellIs" priority="57" operator="greaterThan" id="{BD2FC2BD-A62A-44A5-B962-2B97AEE4881A}">
            <xm:f>Stundennachweis!$C$10</xm:f>
            <x14:dxf>
              <font>
                <b/>
                <i/>
                <color rgb="FF00B050"/>
              </font>
            </x14:dxf>
          </x14:cfRule>
          <xm:sqref>E10:F10</xm:sqref>
        </x14:conditionalFormatting>
        <x14:conditionalFormatting xmlns:xm="http://schemas.microsoft.com/office/excel/2006/main">
          <x14:cfRule type="cellIs" priority="11" operator="equal" id="{E554510C-E169-4CC4-B115-B388AA12F4E5}">
            <xm:f>Stundennachweis!$C$10</xm:f>
            <x14:dxf>
              <font>
                <b/>
                <i val="0"/>
                <color rgb="FF00B050"/>
              </font>
            </x14:dxf>
          </x14:cfRule>
          <x14:cfRule type="cellIs" priority="12" operator="lessThan" id="{970AA611-5C19-4900-A822-61C1919A9F70}">
            <xm:f>Stundennachweis!$C$10</xm:f>
            <x14:dxf>
              <font>
                <b val="0"/>
                <i/>
                <color rgb="FFFF0000"/>
              </font>
            </x14:dxf>
          </x14:cfRule>
          <x14:cfRule type="cellIs" priority="13" operator="greaterThan" id="{C6AF0B1E-3C7B-4DFA-BF0B-1C455ABB41FF}">
            <xm:f>Stundennachweis!$C$10</xm:f>
            <x14:dxf>
              <font>
                <b/>
                <i/>
                <color rgb="FF00B050"/>
              </font>
            </x14:dxf>
          </x14:cfRule>
          <xm:sqref>E31</xm:sqref>
        </x14:conditionalFormatting>
        <x14:conditionalFormatting xmlns:xm="http://schemas.microsoft.com/office/excel/2006/main">
          <x14:cfRule type="cellIs" priority="1" operator="equal" id="{2770B478-6100-4122-A1EA-F4C4BC128012}">
            <xm:f>Stundennachweis!$C$10</xm:f>
            <x14:dxf>
              <font>
                <b/>
                <i val="0"/>
                <color rgb="FF00B050"/>
              </font>
            </x14:dxf>
          </x14:cfRule>
          <x14:cfRule type="cellIs" priority="2" operator="lessThan" id="{D846F530-3F7E-4D22-8540-5FDE79F77D94}">
            <xm:f>Stundennachweis!$C$10</xm:f>
            <x14:dxf>
              <font>
                <b val="0"/>
                <i/>
                <color rgb="FFFF0000"/>
              </font>
            </x14:dxf>
          </x14:cfRule>
          <x14:cfRule type="cellIs" priority="3" operator="greaterThan" id="{5D01728A-A4FD-4C91-A953-65B3E25772D0}">
            <xm:f>Stundennachweis!$C$10</xm:f>
            <x14:dxf>
              <font>
                <b/>
                <i/>
                <color rgb="FF00B050"/>
              </font>
            </x14:dxf>
          </x14:cfRule>
          <xm:sqref>E24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R35"/>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v1.3</v>
      </c>
    </row>
    <row r="2" spans="1:18" s="8" customFormat="1" x14ac:dyDescent="0.25">
      <c r="A2" s="46"/>
      <c r="B2" s="7" t="s">
        <v>15</v>
      </c>
      <c r="D2" s="33" t="str">
        <f>IF(E3&gt;(B4*Stundennachweis!C10/2),"&gt;150%!"," ")</f>
        <v xml:space="preserve"> </v>
      </c>
      <c r="E2" s="11">
        <f>D6*24+E14+E21+P2+E28+E35</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c r="R3" s="37"/>
    </row>
    <row r="4" spans="1:18" x14ac:dyDescent="0.25">
      <c r="B4" s="43">
        <v>4</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B6" s="5" t="s">
        <v>2</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1" t="s">
        <v>3</v>
      </c>
      <c r="C7" s="2">
        <v>2</v>
      </c>
      <c r="D7" s="12"/>
      <c r="E7" s="9">
        <f>D6*24+SUM(Mai!D32:D36)*24</f>
        <v>0</v>
      </c>
      <c r="F7" s="9"/>
      <c r="G7" s="19"/>
      <c r="H7" s="19"/>
      <c r="I7" s="17"/>
      <c r="J7" s="19"/>
      <c r="K7" s="19"/>
      <c r="L7" s="17"/>
      <c r="M7" s="19"/>
      <c r="N7" s="19"/>
      <c r="O7" s="17"/>
      <c r="P7" s="17"/>
      <c r="Q7" s="17"/>
      <c r="R7" s="2"/>
    </row>
    <row r="8" spans="1:18" x14ac:dyDescent="0.25">
      <c r="A8" s="45">
        <v>23</v>
      </c>
      <c r="B8" s="5" t="s">
        <v>4</v>
      </c>
      <c r="C8" s="6">
        <v>3</v>
      </c>
      <c r="D8" s="21">
        <f t="shared" ref="D8:D9" si="5">IF(P8&gt;0,P8,(I8+L8+O8))</f>
        <v>0</v>
      </c>
      <c r="E8" s="10" t="str">
        <f t="shared" ref="E8:E9" si="6">IF(D8*24&gt;10,"F:&gt;10h","")</f>
        <v/>
      </c>
      <c r="F8" s="10"/>
      <c r="G8" s="22"/>
      <c r="H8" s="22"/>
      <c r="I8" s="16">
        <f t="shared" ref="I8:I9" si="7">IF(OR(H8-G8&lt;0,H8*24&gt;23,AND(H8&gt;0,G8=0),AND(G8&lt;&gt;0,G8*24&lt;6)),"Fehler",H8-G8)</f>
        <v>0</v>
      </c>
      <c r="J8" s="22"/>
      <c r="K8" s="22"/>
      <c r="L8" s="16">
        <f t="shared" ref="L8:L9" si="8">IF(OR(K8-J8&lt;0,K8*24&gt;23,AND(K8&gt;0,J8=0),AND(J8&lt;&gt;0,J8*24&lt;6)),"Fehler",K8-J8)</f>
        <v>0</v>
      </c>
      <c r="M8" s="22"/>
      <c r="N8" s="22"/>
      <c r="O8" s="16">
        <f t="shared" ref="O8:O9" si="9">IF(OR(N8-M8&lt;0,N8*24&gt;23,AND(N8&gt;0,M8=0),AND(M8&lt;&gt;0,M8*24&lt;6)),"Fehler",N8-M8)</f>
        <v>0</v>
      </c>
      <c r="P8" s="22"/>
      <c r="R8" s="39"/>
    </row>
    <row r="9" spans="1:18" x14ac:dyDescent="0.25">
      <c r="B9" s="5" t="s">
        <v>5</v>
      </c>
      <c r="C9" s="6">
        <v>4</v>
      </c>
      <c r="D9" s="21">
        <f t="shared" si="5"/>
        <v>0</v>
      </c>
      <c r="E9" s="10" t="str">
        <f t="shared" si="6"/>
        <v/>
      </c>
      <c r="F9" s="10"/>
      <c r="G9" s="22"/>
      <c r="H9" s="22"/>
      <c r="I9" s="16">
        <f t="shared" si="7"/>
        <v>0</v>
      </c>
      <c r="J9" s="22"/>
      <c r="K9" s="22"/>
      <c r="L9" s="16">
        <f t="shared" si="8"/>
        <v>0</v>
      </c>
      <c r="M9" s="22"/>
      <c r="N9" s="22"/>
      <c r="O9" s="16">
        <f t="shared" si="9"/>
        <v>0</v>
      </c>
      <c r="P9" s="22"/>
      <c r="R9" s="39"/>
    </row>
    <row r="10" spans="1:18" x14ac:dyDescent="0.25">
      <c r="B10" s="5" t="s">
        <v>6</v>
      </c>
      <c r="C10" s="6">
        <v>5</v>
      </c>
      <c r="D10" s="21">
        <f t="shared" ref="D10" si="10">IF(P10&gt;0,P10,(I10+L10+O10))</f>
        <v>0</v>
      </c>
      <c r="E10" s="10" t="str">
        <f t="shared" ref="E10" si="11">IF(D10*24&gt;10,"F:&gt;10h","")</f>
        <v/>
      </c>
      <c r="F10" s="10"/>
      <c r="G10" s="22"/>
      <c r="H10" s="22"/>
      <c r="I10" s="16">
        <f t="shared" ref="I10" si="12">IF(OR(H10-G10&lt;0,H10*24&gt;23,AND(H10&gt;0,G10=0),AND(G10&lt;&gt;0,G10*24&lt;6)),"Fehler",H10-G10)</f>
        <v>0</v>
      </c>
      <c r="J10" s="22"/>
      <c r="K10" s="22"/>
      <c r="L10" s="16">
        <f t="shared" ref="L10" si="13">IF(OR(K10-J10&lt;0,K10*24&gt;23,AND(K10&gt;0,J10=0),AND(J10&lt;&gt;0,J10*24&lt;6)),"Fehler",K10-J10)</f>
        <v>0</v>
      </c>
      <c r="M10" s="22"/>
      <c r="N10" s="22"/>
      <c r="O10" s="16">
        <f t="shared" ref="O10" si="14">IF(OR(N10-M10&lt;0,N10*24&gt;23,AND(N10&gt;0,M10=0),AND(M10&lt;&gt;0,M10*24&lt;6)),"Fehler",N10-M10)</f>
        <v>0</v>
      </c>
      <c r="P10" s="22"/>
      <c r="R10" s="39"/>
    </row>
    <row r="11" spans="1:18" x14ac:dyDescent="0.25">
      <c r="B11" s="5" t="s">
        <v>0</v>
      </c>
      <c r="C11" s="6">
        <v>6</v>
      </c>
      <c r="D11" s="21">
        <f t="shared" ref="D11" si="15">IF(P11&gt;0,P11,(I11+L11+O11))</f>
        <v>0</v>
      </c>
      <c r="E11" s="10" t="str">
        <f t="shared" ref="E11" si="16">IF(D11*24&gt;10,"F:&gt;10h","")</f>
        <v/>
      </c>
      <c r="F11" s="10"/>
      <c r="G11" s="22"/>
      <c r="H11" s="22"/>
      <c r="I11" s="16">
        <f t="shared" ref="I11" si="17">IF(OR(H11-G11&lt;0,H11*24&gt;23,AND(H11&gt;0,G11=0),AND(G11&lt;&gt;0,G11*24&lt;6)),"Fehler",H11-G11)</f>
        <v>0</v>
      </c>
      <c r="J11" s="22"/>
      <c r="K11" s="22"/>
      <c r="L11" s="16">
        <f t="shared" ref="L11" si="18">IF(OR(K11-J11&lt;0,K11*24&gt;23,AND(K11&gt;0,J11=0),AND(J11&lt;&gt;0,J11*24&lt;6)),"Fehler",K11-J11)</f>
        <v>0</v>
      </c>
      <c r="M11" s="22"/>
      <c r="N11" s="22"/>
      <c r="O11" s="16">
        <f t="shared" ref="O11" si="19">IF(OR(N11-M11&lt;0,N11*24&gt;23,AND(N11&gt;0,M11=0),AND(M11&lt;&gt;0,M11*24&lt;6)),"Fehler",N11-M11)</f>
        <v>0</v>
      </c>
      <c r="P11" s="22"/>
      <c r="R11" s="39"/>
    </row>
    <row r="12" spans="1:18" x14ac:dyDescent="0.25">
      <c r="B12" s="5" t="s">
        <v>1</v>
      </c>
      <c r="C12" s="6">
        <v>7</v>
      </c>
      <c r="D12" s="21">
        <f t="shared" ref="D12" si="20">IF(P12&gt;0,P12,(I12+L12+O12))</f>
        <v>0</v>
      </c>
      <c r="E12" s="10" t="str">
        <f>IF(D12*24&gt;10,"F:&gt;10h","")</f>
        <v/>
      </c>
      <c r="F12" s="10"/>
      <c r="G12" s="22"/>
      <c r="H12" s="22"/>
      <c r="I12" s="16">
        <f>IF(OR(H12-G12&lt;0,H12*24&gt;23,AND(H12&gt;0,G12=0),AND(G12&lt;&gt;0,G12*24&lt;6)),"Fehler",H12-G12)</f>
        <v>0</v>
      </c>
      <c r="J12" s="22"/>
      <c r="K12" s="22"/>
      <c r="L12" s="16">
        <f>IF(OR(K12-J12&lt;0,K12*24&gt;23,AND(K12&gt;0,J12=0),AND(J12&lt;&gt;0,J12*24&lt;6)),"Fehler",K12-J12)</f>
        <v>0</v>
      </c>
      <c r="M12" s="22"/>
      <c r="N12" s="22"/>
      <c r="O12" s="16">
        <f>IF(OR(N12-M12&lt;0,N12*24&gt;23,AND(N12&gt;0,M12=0),AND(M12&lt;&gt;0,M12*24&lt;6)),"Fehler",N12-M12)</f>
        <v>0</v>
      </c>
      <c r="P12" s="22"/>
      <c r="R12" s="39"/>
    </row>
    <row r="13" spans="1:18" x14ac:dyDescent="0.25">
      <c r="B13" s="5" t="s">
        <v>2</v>
      </c>
      <c r="C13" s="6">
        <v>8</v>
      </c>
      <c r="D13" s="21">
        <f t="shared" ref="D13" si="21">IF(P13&gt;0,P13,(I13+L13+O13))</f>
        <v>0</v>
      </c>
      <c r="E13" s="10" t="str">
        <f>IF(D13*24&gt;10,"F:&gt;10h","")</f>
        <v/>
      </c>
      <c r="F13" s="10"/>
      <c r="G13" s="22"/>
      <c r="H13" s="22"/>
      <c r="I13" s="16">
        <f>IF(OR(H13-G13&lt;0,H13*24&gt;23,AND(H13&gt;0,G13=0),AND(G13&lt;&gt;0,G13*24&lt;6)),"Fehler",H13-G13)</f>
        <v>0</v>
      </c>
      <c r="J13" s="22"/>
      <c r="K13" s="22"/>
      <c r="L13" s="16">
        <f>IF(OR(K13-J13&lt;0,K13*24&gt;23,AND(K13&gt;0,J13=0),AND(J13&lt;&gt;0,J13*24&lt;6)),"Fehler",K13-J13)</f>
        <v>0</v>
      </c>
      <c r="M13" s="22"/>
      <c r="N13" s="22"/>
      <c r="O13" s="16">
        <f>IF(OR(N13-M13&lt;0,N13*24&gt;23,AND(N13&gt;0,M13=0),AND(M13&lt;&gt;0,M13*24&lt;6)),"Fehler",N13-M13)</f>
        <v>0</v>
      </c>
      <c r="P13" s="22"/>
      <c r="R13" s="39"/>
    </row>
    <row r="14" spans="1:18" x14ac:dyDescent="0.25">
      <c r="B14" s="1" t="s">
        <v>3</v>
      </c>
      <c r="C14" s="2">
        <v>9</v>
      </c>
      <c r="D14" s="2"/>
      <c r="E14" s="9">
        <f t="shared" ref="E14" si="22">SUM(D8:D13)*24</f>
        <v>0</v>
      </c>
      <c r="F14" s="9"/>
      <c r="G14" s="19"/>
      <c r="H14" s="19"/>
      <c r="I14" s="17"/>
      <c r="J14" s="19"/>
      <c r="K14" s="19"/>
      <c r="L14" s="17"/>
      <c r="M14" s="19"/>
      <c r="N14" s="19"/>
      <c r="O14" s="17"/>
      <c r="P14" s="17"/>
      <c r="Q14" s="17"/>
      <c r="R14" s="17"/>
    </row>
    <row r="15" spans="1:18" x14ac:dyDescent="0.25">
      <c r="A15" s="45">
        <v>24</v>
      </c>
      <c r="B15" s="5" t="s">
        <v>4</v>
      </c>
      <c r="C15" s="6">
        <v>10</v>
      </c>
      <c r="D15" s="21">
        <f t="shared" ref="D15:D16" si="23">IF(P15&gt;0,P15,(I15+L15+O15))</f>
        <v>0</v>
      </c>
      <c r="E15" s="10" t="str">
        <f t="shared" ref="E15:E16" si="24">IF(D15*24&gt;10,"F:&gt;10h","")</f>
        <v/>
      </c>
      <c r="F15" s="10"/>
      <c r="G15" s="22"/>
      <c r="H15" s="22"/>
      <c r="I15" s="16">
        <f t="shared" ref="I15:I16" si="25">IF(OR(H15-G15&lt;0,H15*24&gt;23,AND(H15&gt;0,G15=0),AND(G15&lt;&gt;0,G15*24&lt;6)),"Fehler",H15-G15)</f>
        <v>0</v>
      </c>
      <c r="J15" s="22"/>
      <c r="K15" s="22"/>
      <c r="L15" s="16">
        <f t="shared" ref="L15:L16" si="26">IF(OR(K15-J15&lt;0,K15*24&gt;23,AND(K15&gt;0,J15=0),AND(J15&lt;&gt;0,J15*24&lt;6)),"Fehler",K15-J15)</f>
        <v>0</v>
      </c>
      <c r="M15" s="22"/>
      <c r="N15" s="22"/>
      <c r="O15" s="16">
        <f t="shared" ref="O15:O16" si="27">IF(OR(N15-M15&lt;0,N15*24&gt;23,AND(N15&gt;0,M15=0),AND(M15&lt;&gt;0,M15*24&lt;6)),"Fehler",N15-M15)</f>
        <v>0</v>
      </c>
      <c r="P15" s="22"/>
      <c r="R15" s="39"/>
    </row>
    <row r="16" spans="1:18" x14ac:dyDescent="0.25">
      <c r="B16" s="5" t="s">
        <v>5</v>
      </c>
      <c r="C16" s="6">
        <v>11</v>
      </c>
      <c r="D16" s="21">
        <f t="shared" si="23"/>
        <v>0</v>
      </c>
      <c r="E16" s="10" t="str">
        <f t="shared" si="24"/>
        <v/>
      </c>
      <c r="F16" s="10"/>
      <c r="G16" s="22"/>
      <c r="H16" s="22"/>
      <c r="I16" s="16">
        <f t="shared" si="25"/>
        <v>0</v>
      </c>
      <c r="J16" s="22"/>
      <c r="K16" s="22"/>
      <c r="L16" s="16">
        <f t="shared" si="26"/>
        <v>0</v>
      </c>
      <c r="M16" s="22"/>
      <c r="N16" s="22"/>
      <c r="O16" s="16">
        <f t="shared" si="27"/>
        <v>0</v>
      </c>
      <c r="P16" s="22"/>
      <c r="R16" s="39"/>
    </row>
    <row r="17" spans="1:18" x14ac:dyDescent="0.25">
      <c r="B17" s="5" t="s">
        <v>6</v>
      </c>
      <c r="C17" s="6">
        <v>12</v>
      </c>
      <c r="D17" s="21">
        <f t="shared" ref="D17" si="28">IF(P17&gt;0,P17,(I17+L17+O17))</f>
        <v>0</v>
      </c>
      <c r="E17" s="10" t="str">
        <f t="shared" ref="E17" si="29">IF(D17*24&gt;10,"F:&gt;10h","")</f>
        <v/>
      </c>
      <c r="F17" s="10"/>
      <c r="G17" s="22"/>
      <c r="H17" s="22"/>
      <c r="I17" s="16">
        <f t="shared" ref="I17" si="30">IF(OR(H17-G17&lt;0,H17*24&gt;23,AND(H17&gt;0,G17=0),AND(G17&lt;&gt;0,G17*24&lt;6)),"Fehler",H17-G17)</f>
        <v>0</v>
      </c>
      <c r="J17" s="22"/>
      <c r="K17" s="22"/>
      <c r="L17" s="16">
        <f t="shared" ref="L17" si="31">IF(OR(K17-J17&lt;0,K17*24&gt;23,AND(K17&gt;0,J17=0),AND(J17&lt;&gt;0,J17*24&lt;6)),"Fehler",K17-J17)</f>
        <v>0</v>
      </c>
      <c r="M17" s="22"/>
      <c r="N17" s="22"/>
      <c r="O17" s="16">
        <f t="shared" ref="O17" si="32">IF(OR(N17-M17&lt;0,N17*24&gt;23,AND(N17&gt;0,M17=0),AND(M17&lt;&gt;0,M17*24&lt;6)),"Fehler",N17-M17)</f>
        <v>0</v>
      </c>
      <c r="P17" s="22"/>
      <c r="R17" s="39"/>
    </row>
    <row r="18" spans="1:18" x14ac:dyDescent="0.25">
      <c r="B18" s="5" t="s">
        <v>0</v>
      </c>
      <c r="C18" s="6">
        <v>13</v>
      </c>
      <c r="D18" s="21">
        <f t="shared" ref="D18" si="33">IF(P18&gt;0,P18,(I18+L18+O18))</f>
        <v>0</v>
      </c>
      <c r="E18" s="10" t="str">
        <f t="shared" ref="E18" si="34">IF(D18*24&gt;10,"F:&gt;10h","")</f>
        <v/>
      </c>
      <c r="F18" s="10"/>
      <c r="G18" s="22"/>
      <c r="H18" s="22"/>
      <c r="I18" s="16">
        <f t="shared" ref="I18" si="35">IF(OR(H18-G18&lt;0,H18*24&gt;23,AND(H18&gt;0,G18=0),AND(G18&lt;&gt;0,G18*24&lt;6)),"Fehler",H18-G18)</f>
        <v>0</v>
      </c>
      <c r="J18" s="22"/>
      <c r="K18" s="22"/>
      <c r="L18" s="16">
        <f t="shared" ref="L18" si="36">IF(OR(K18-J18&lt;0,K18*24&gt;23,AND(K18&gt;0,J18=0),AND(J18&lt;&gt;0,J18*24&lt;6)),"Fehler",K18-J18)</f>
        <v>0</v>
      </c>
      <c r="M18" s="22"/>
      <c r="N18" s="22"/>
      <c r="O18" s="16">
        <f t="shared" ref="O18" si="37">IF(OR(N18-M18&lt;0,N18*24&gt;23,AND(N18&gt;0,M18=0),AND(M18&lt;&gt;0,M18*24&lt;6)),"Fehler",N18-M18)</f>
        <v>0</v>
      </c>
      <c r="P18" s="22"/>
      <c r="R18" s="39"/>
    </row>
    <row r="19" spans="1:18" x14ac:dyDescent="0.25">
      <c r="B19" s="5" t="s">
        <v>1</v>
      </c>
      <c r="C19" s="6">
        <v>14</v>
      </c>
      <c r="D19" s="21">
        <f t="shared" ref="D19:D20" si="38">IF(P19&gt;0,P19,(I19+L19+O19))</f>
        <v>0</v>
      </c>
      <c r="E19" s="10" t="str">
        <f t="shared" ref="E19:E20" si="39">IF(D19*24&gt;10,"F:&gt;10h","")</f>
        <v/>
      </c>
      <c r="F19" s="10"/>
      <c r="G19" s="22"/>
      <c r="H19" s="22"/>
      <c r="I19" s="16">
        <f t="shared" ref="I19:I20" si="40">IF(OR(H19-G19&lt;0,H19*24&gt;23,AND(H19&gt;0,G19=0),AND(G19&lt;&gt;0,G19*24&lt;6)),"Fehler",H19-G19)</f>
        <v>0</v>
      </c>
      <c r="J19" s="22"/>
      <c r="K19" s="22"/>
      <c r="L19" s="16">
        <f t="shared" ref="L19:L20" si="41">IF(OR(K19-J19&lt;0,K19*24&gt;23,AND(K19&gt;0,J19=0),AND(J19&lt;&gt;0,J19*24&lt;6)),"Fehler",K19-J19)</f>
        <v>0</v>
      </c>
      <c r="M19" s="22"/>
      <c r="N19" s="22"/>
      <c r="O19" s="16">
        <f t="shared" ref="O19:O20" si="42">IF(OR(N19-M19&lt;0,N19*24&gt;23,AND(N19&gt;0,M19=0),AND(M19&lt;&gt;0,M19*24&lt;6)),"Fehler",N19-M19)</f>
        <v>0</v>
      </c>
      <c r="P19" s="22"/>
      <c r="R19" s="39"/>
    </row>
    <row r="20" spans="1:18" x14ac:dyDescent="0.25">
      <c r="B20" s="5" t="s">
        <v>2</v>
      </c>
      <c r="C20" s="6">
        <v>15</v>
      </c>
      <c r="D20" s="21">
        <f t="shared" si="38"/>
        <v>0</v>
      </c>
      <c r="E20" s="10" t="str">
        <f t="shared" si="39"/>
        <v/>
      </c>
      <c r="F20" s="10"/>
      <c r="G20" s="22"/>
      <c r="H20" s="22"/>
      <c r="I20" s="16">
        <f t="shared" si="40"/>
        <v>0</v>
      </c>
      <c r="J20" s="22"/>
      <c r="K20" s="22"/>
      <c r="L20" s="16">
        <f t="shared" si="41"/>
        <v>0</v>
      </c>
      <c r="M20" s="22"/>
      <c r="N20" s="22"/>
      <c r="O20" s="16">
        <f t="shared" si="42"/>
        <v>0</v>
      </c>
      <c r="P20" s="22"/>
      <c r="R20" s="39"/>
    </row>
    <row r="21" spans="1:18" x14ac:dyDescent="0.25">
      <c r="B21" s="1" t="s">
        <v>3</v>
      </c>
      <c r="C21" s="2">
        <v>16</v>
      </c>
      <c r="D21" s="2"/>
      <c r="E21" s="9">
        <f t="shared" ref="E21" si="43">SUM(D15:D20)*24</f>
        <v>0</v>
      </c>
      <c r="F21" s="9"/>
      <c r="G21" s="19"/>
      <c r="H21" s="19"/>
      <c r="I21" s="17"/>
      <c r="J21" s="19"/>
      <c r="K21" s="19"/>
      <c r="L21" s="17"/>
      <c r="M21" s="19"/>
      <c r="N21" s="19"/>
      <c r="O21" s="17"/>
      <c r="P21" s="17"/>
      <c r="Q21" s="17"/>
      <c r="R21" s="17"/>
    </row>
    <row r="22" spans="1:18" x14ac:dyDescent="0.25">
      <c r="A22" s="45">
        <v>25</v>
      </c>
      <c r="B22" s="5" t="s">
        <v>4</v>
      </c>
      <c r="C22" s="6">
        <v>17</v>
      </c>
      <c r="D22" s="21">
        <f t="shared" ref="D22:D23" si="44">IF(P22&gt;0,P22,(I22+L22+O22))</f>
        <v>0</v>
      </c>
      <c r="E22" s="10" t="str">
        <f t="shared" ref="E22:E23" si="45">IF(D22*24&gt;10,"F:&gt;10h","")</f>
        <v/>
      </c>
      <c r="F22" s="10"/>
      <c r="G22" s="22"/>
      <c r="H22" s="22"/>
      <c r="I22" s="16">
        <f t="shared" ref="I22:I23" si="46">IF(OR(H22-G22&lt;0,H22*24&gt;23,AND(H22&gt;0,G22=0),AND(G22&lt;&gt;0,G22*24&lt;6)),"Fehler",H22-G22)</f>
        <v>0</v>
      </c>
      <c r="J22" s="22"/>
      <c r="K22" s="22"/>
      <c r="L22" s="16">
        <f t="shared" ref="L22:L23" si="47">IF(OR(K22-J22&lt;0,K22*24&gt;23,AND(K22&gt;0,J22=0),AND(J22&lt;&gt;0,J22*24&lt;6)),"Fehler",K22-J22)</f>
        <v>0</v>
      </c>
      <c r="M22" s="22"/>
      <c r="N22" s="22"/>
      <c r="O22" s="16">
        <f t="shared" ref="O22:O23" si="48">IF(OR(N22-M22&lt;0,N22*24&gt;23,AND(N22&gt;0,M22=0),AND(M22&lt;&gt;0,M22*24&lt;6)),"Fehler",N22-M22)</f>
        <v>0</v>
      </c>
      <c r="P22" s="22"/>
      <c r="R22" s="39"/>
    </row>
    <row r="23" spans="1:18" x14ac:dyDescent="0.25">
      <c r="B23" s="5" t="s">
        <v>5</v>
      </c>
      <c r="C23" s="6">
        <v>18</v>
      </c>
      <c r="D23" s="21">
        <f t="shared" si="44"/>
        <v>0</v>
      </c>
      <c r="E23" s="10" t="str">
        <f t="shared" si="45"/>
        <v/>
      </c>
      <c r="F23" s="10"/>
      <c r="G23" s="22"/>
      <c r="H23" s="22"/>
      <c r="I23" s="16">
        <f t="shared" si="46"/>
        <v>0</v>
      </c>
      <c r="J23" s="22"/>
      <c r="K23" s="22"/>
      <c r="L23" s="16">
        <f t="shared" si="47"/>
        <v>0</v>
      </c>
      <c r="M23" s="22"/>
      <c r="N23" s="22"/>
      <c r="O23" s="16">
        <f t="shared" si="48"/>
        <v>0</v>
      </c>
      <c r="P23" s="22"/>
      <c r="R23" s="39"/>
    </row>
    <row r="24" spans="1:18" x14ac:dyDescent="0.25">
      <c r="B24" s="5" t="s">
        <v>6</v>
      </c>
      <c r="C24" s="6">
        <v>19</v>
      </c>
      <c r="D24" s="21">
        <f t="shared" ref="D24" si="49">IF(P24&gt;0,P24,(I24+L24+O24))</f>
        <v>0</v>
      </c>
      <c r="E24" s="10" t="str">
        <f t="shared" ref="E24" si="50">IF(D24*24&gt;10,"F:&gt;10h","")</f>
        <v/>
      </c>
      <c r="F24" s="10"/>
      <c r="G24" s="22"/>
      <c r="H24" s="22"/>
      <c r="I24" s="16">
        <f t="shared" ref="I24" si="51">IF(OR(H24-G24&lt;0,H24*24&gt;23,AND(H24&gt;0,G24=0),AND(G24&lt;&gt;0,G24*24&lt;6)),"Fehler",H24-G24)</f>
        <v>0</v>
      </c>
      <c r="J24" s="22"/>
      <c r="K24" s="22"/>
      <c r="L24" s="16">
        <f t="shared" ref="L24" si="52">IF(OR(K24-J24&lt;0,K24*24&gt;23,AND(K24&gt;0,J24=0),AND(J24&lt;&gt;0,J24*24&lt;6)),"Fehler",K24-J24)</f>
        <v>0</v>
      </c>
      <c r="M24" s="22"/>
      <c r="N24" s="22"/>
      <c r="O24" s="16">
        <f t="shared" ref="O24" si="53">IF(OR(N24-M24&lt;0,N24*24&gt;23,AND(N24&gt;0,M24=0),AND(M24&lt;&gt;0,M24*24&lt;6)),"Fehler",N24-M24)</f>
        <v>0</v>
      </c>
      <c r="P24" s="22"/>
      <c r="R24" s="39"/>
    </row>
    <row r="25" spans="1:18" x14ac:dyDescent="0.25">
      <c r="B25" s="5" t="s">
        <v>0</v>
      </c>
      <c r="C25" s="6">
        <v>20</v>
      </c>
      <c r="D25" s="21">
        <f t="shared" ref="D25" si="54">IF(P25&gt;0,P25,(I25+L25+O25))</f>
        <v>0</v>
      </c>
      <c r="E25" s="10" t="str">
        <f t="shared" ref="E25" si="55">IF(D25*24&gt;10,"F:&gt;10h","")</f>
        <v/>
      </c>
      <c r="F25" s="10"/>
      <c r="G25" s="22"/>
      <c r="H25" s="22"/>
      <c r="I25" s="16">
        <f t="shared" ref="I25" si="56">IF(OR(H25-G25&lt;0,H25*24&gt;23,AND(H25&gt;0,G25=0),AND(G25&lt;&gt;0,G25*24&lt;6)),"Fehler",H25-G25)</f>
        <v>0</v>
      </c>
      <c r="J25" s="22"/>
      <c r="K25" s="22"/>
      <c r="L25" s="16">
        <f t="shared" ref="L25" si="57">IF(OR(K25-J25&lt;0,K25*24&gt;23,AND(K25&gt;0,J25=0),AND(J25&lt;&gt;0,J25*24&lt;6)),"Fehler",K25-J25)</f>
        <v>0</v>
      </c>
      <c r="M25" s="22"/>
      <c r="N25" s="22"/>
      <c r="O25" s="16">
        <f t="shared" ref="O25" si="58">IF(OR(N25-M25&lt;0,N25*24&gt;23,AND(N25&gt;0,M25=0),AND(M25&lt;&gt;0,M25*24&lt;6)),"Fehler",N25-M25)</f>
        <v>0</v>
      </c>
      <c r="P25" s="22"/>
      <c r="R25" s="39"/>
    </row>
    <row r="26" spans="1:18" x14ac:dyDescent="0.25">
      <c r="B26" s="5" t="s">
        <v>1</v>
      </c>
      <c r="C26" s="6">
        <v>21</v>
      </c>
      <c r="D26" s="21">
        <f t="shared" ref="D26:D27" si="59">IF(P26&gt;0,P26,(I26+L26+O26))</f>
        <v>0</v>
      </c>
      <c r="E26" s="10" t="str">
        <f>IF(D26*24&gt;10,"F:&gt;10h","")</f>
        <v/>
      </c>
      <c r="F26" s="10"/>
      <c r="G26" s="22"/>
      <c r="H26" s="22"/>
      <c r="I26" s="16">
        <f>IF(OR(H26-G26&lt;0,H26*24&gt;23,AND(H26&gt;0,G26=0),AND(G26&lt;&gt;0,G26*24&lt;6)),"Fehler",H26-G26)</f>
        <v>0</v>
      </c>
      <c r="J26" s="22"/>
      <c r="K26" s="22"/>
      <c r="L26" s="16">
        <f>IF(OR(K26-J26&lt;0,K26*24&gt;23,AND(K26&gt;0,J26=0),AND(J26&lt;&gt;0,J26*24&lt;6)),"Fehler",K26-J26)</f>
        <v>0</v>
      </c>
      <c r="M26" s="22"/>
      <c r="N26" s="22"/>
      <c r="O26" s="16">
        <f>IF(OR(N26-M26&lt;0,N26*24&gt;23,AND(N26&gt;0,M26=0),AND(M26&lt;&gt;0,M26*24&lt;6)),"Fehler",N26-M26)</f>
        <v>0</v>
      </c>
      <c r="P26" s="22"/>
      <c r="R26" s="39"/>
    </row>
    <row r="27" spans="1:18" x14ac:dyDescent="0.25">
      <c r="B27" s="5" t="s">
        <v>2</v>
      </c>
      <c r="C27" s="6">
        <v>22</v>
      </c>
      <c r="D27" s="21">
        <f t="shared" si="59"/>
        <v>0</v>
      </c>
      <c r="E27" s="10" t="str">
        <f>IF(D27*24&gt;10,"F:&gt;10h","")</f>
        <v/>
      </c>
      <c r="F27" s="10"/>
      <c r="G27" s="22"/>
      <c r="H27" s="22"/>
      <c r="I27" s="16">
        <f>IF(OR(H27-G27&lt;0,H27*24&gt;23,AND(H27&gt;0,G27=0),AND(G27&lt;&gt;0,G27*24&lt;6)),"Fehler",H27-G27)</f>
        <v>0</v>
      </c>
      <c r="J27" s="22"/>
      <c r="K27" s="22"/>
      <c r="L27" s="16">
        <f>IF(OR(K27-J27&lt;0,K27*24&gt;23,AND(K27&gt;0,J27=0),AND(J27&lt;&gt;0,J27*24&lt;6)),"Fehler",K27-J27)</f>
        <v>0</v>
      </c>
      <c r="M27" s="22"/>
      <c r="N27" s="22"/>
      <c r="O27" s="16">
        <f>IF(OR(N27-M27&lt;0,N27*24&gt;23,AND(N27&gt;0,M27=0),AND(M27&lt;&gt;0,M27*24&lt;6)),"Fehler",N27-M27)</f>
        <v>0</v>
      </c>
      <c r="P27" s="22"/>
      <c r="R27" s="39"/>
    </row>
    <row r="28" spans="1:18" x14ac:dyDescent="0.25">
      <c r="B28" s="1" t="s">
        <v>3</v>
      </c>
      <c r="C28" s="2">
        <v>23</v>
      </c>
      <c r="D28" s="2"/>
      <c r="E28" s="9">
        <f>SUM(D22:D27)*24</f>
        <v>0</v>
      </c>
      <c r="F28" s="9"/>
      <c r="G28" s="19"/>
      <c r="H28" s="19"/>
      <c r="I28" s="17"/>
      <c r="J28" s="19"/>
      <c r="K28" s="19"/>
      <c r="L28" s="17"/>
      <c r="M28" s="19"/>
      <c r="N28" s="19"/>
      <c r="O28" s="17"/>
      <c r="P28" s="17"/>
      <c r="Q28" s="17"/>
      <c r="R28" s="17"/>
    </row>
    <row r="29" spans="1:18" x14ac:dyDescent="0.25">
      <c r="A29" s="45">
        <v>26</v>
      </c>
      <c r="B29" s="5" t="s">
        <v>4</v>
      </c>
      <c r="C29" s="6">
        <v>24</v>
      </c>
      <c r="D29" s="21">
        <f t="shared" ref="D29:D30" si="60">IF(P29&gt;0,P29,(I29+L29+O29))</f>
        <v>0</v>
      </c>
      <c r="E29" s="10" t="str">
        <f t="shared" ref="E29:E30" si="61">IF(D29*24&gt;10,"F:&gt;10h","")</f>
        <v/>
      </c>
      <c r="F29" s="10"/>
      <c r="G29" s="22"/>
      <c r="H29" s="22"/>
      <c r="I29" s="16">
        <f t="shared" ref="I29:I30" si="62">IF(OR(H29-G29&lt;0,H29*24&gt;23,AND(H29&gt;0,G29=0),AND(G29&lt;&gt;0,G29*24&lt;6)),"Fehler",H29-G29)</f>
        <v>0</v>
      </c>
      <c r="J29" s="22"/>
      <c r="K29" s="22"/>
      <c r="L29" s="16">
        <f t="shared" ref="L29:L30" si="63">IF(OR(K29-J29&lt;0,K29*24&gt;23,AND(K29&gt;0,J29=0),AND(J29&lt;&gt;0,J29*24&lt;6)),"Fehler",K29-J29)</f>
        <v>0</v>
      </c>
      <c r="M29" s="22"/>
      <c r="N29" s="22"/>
      <c r="O29" s="16">
        <f t="shared" ref="O29:O30" si="64">IF(OR(N29-M29&lt;0,N29*24&gt;23,AND(N29&gt;0,M29=0),AND(M29&lt;&gt;0,M29*24&lt;6)),"Fehler",N29-M29)</f>
        <v>0</v>
      </c>
      <c r="P29" s="22"/>
      <c r="R29" s="39"/>
    </row>
    <row r="30" spans="1:18" x14ac:dyDescent="0.25">
      <c r="B30" s="5" t="s">
        <v>5</v>
      </c>
      <c r="C30" s="6">
        <v>25</v>
      </c>
      <c r="D30" s="21">
        <f t="shared" si="60"/>
        <v>0</v>
      </c>
      <c r="E30" s="10" t="str">
        <f t="shared" si="61"/>
        <v/>
      </c>
      <c r="F30" s="10"/>
      <c r="G30" s="22"/>
      <c r="H30" s="22"/>
      <c r="I30" s="16">
        <f t="shared" si="62"/>
        <v>0</v>
      </c>
      <c r="J30" s="22"/>
      <c r="K30" s="22"/>
      <c r="L30" s="16">
        <f t="shared" si="63"/>
        <v>0</v>
      </c>
      <c r="M30" s="22"/>
      <c r="N30" s="22"/>
      <c r="O30" s="16">
        <f t="shared" si="64"/>
        <v>0</v>
      </c>
      <c r="P30" s="22"/>
      <c r="R30" s="39"/>
    </row>
    <row r="31" spans="1:18" x14ac:dyDescent="0.25">
      <c r="B31" s="5" t="s">
        <v>6</v>
      </c>
      <c r="C31" s="6">
        <v>26</v>
      </c>
      <c r="D31" s="21">
        <f t="shared" ref="D31" si="65">IF(P31&gt;0,P31,(I31+L31+O31))</f>
        <v>0</v>
      </c>
      <c r="E31" s="10" t="str">
        <f t="shared" ref="E31" si="66">IF(D31*24&gt;10,"F:&gt;10h","")</f>
        <v/>
      </c>
      <c r="F31" s="10"/>
      <c r="G31" s="22"/>
      <c r="H31" s="22"/>
      <c r="I31" s="16">
        <f t="shared" ref="I31" si="67">IF(OR(H31-G31&lt;0,H31*24&gt;23,AND(H31&gt;0,G31=0),AND(G31&lt;&gt;0,G31*24&lt;6)),"Fehler",H31-G31)</f>
        <v>0</v>
      </c>
      <c r="J31" s="22"/>
      <c r="K31" s="22"/>
      <c r="L31" s="16">
        <f t="shared" ref="L31" si="68">IF(OR(K31-J31&lt;0,K31*24&gt;23,AND(K31&gt;0,J31=0),AND(J31&lt;&gt;0,J31*24&lt;6)),"Fehler",K31-J31)</f>
        <v>0</v>
      </c>
      <c r="M31" s="22"/>
      <c r="N31" s="22"/>
      <c r="O31" s="16">
        <f t="shared" ref="O31" si="69">IF(OR(N31-M31&lt;0,N31*24&gt;23,AND(N31&gt;0,M31=0),AND(M31&lt;&gt;0,M31*24&lt;6)),"Fehler",N31-M31)</f>
        <v>0</v>
      </c>
      <c r="P31" s="22"/>
      <c r="R31" s="39"/>
    </row>
    <row r="32" spans="1:18" x14ac:dyDescent="0.25">
      <c r="B32" s="5" t="s">
        <v>0</v>
      </c>
      <c r="C32" s="6">
        <v>27</v>
      </c>
      <c r="D32" s="21">
        <f t="shared" ref="D32" si="70">IF(P32&gt;0,P32,(I32+L32+O32))</f>
        <v>0</v>
      </c>
      <c r="E32" s="10" t="str">
        <f t="shared" ref="E32" si="71">IF(D32*24&gt;10,"F:&gt;10h","")</f>
        <v/>
      </c>
      <c r="F32" s="10"/>
      <c r="G32" s="22"/>
      <c r="H32" s="22"/>
      <c r="I32" s="16">
        <f t="shared" ref="I32" si="72">IF(OR(H32-G32&lt;0,H32*24&gt;23,AND(H32&gt;0,G32=0),AND(G32&lt;&gt;0,G32*24&lt;6)),"Fehler",H32-G32)</f>
        <v>0</v>
      </c>
      <c r="J32" s="22"/>
      <c r="K32" s="22"/>
      <c r="L32" s="16">
        <f t="shared" ref="L32" si="73">IF(OR(K32-J32&lt;0,K32*24&gt;23,AND(K32&gt;0,J32=0),AND(J32&lt;&gt;0,J32*24&lt;6)),"Fehler",K32-J32)</f>
        <v>0</v>
      </c>
      <c r="M32" s="22"/>
      <c r="N32" s="22"/>
      <c r="O32" s="16">
        <f t="shared" ref="O32" si="74">IF(OR(N32-M32&lt;0,N32*24&gt;23,AND(N32&gt;0,M32=0),AND(M32&lt;&gt;0,M32*24&lt;6)),"Fehler",N32-M32)</f>
        <v>0</v>
      </c>
      <c r="P32" s="22"/>
      <c r="R32" s="39"/>
    </row>
    <row r="33" spans="2:18" x14ac:dyDescent="0.25">
      <c r="B33" s="5" t="s">
        <v>1</v>
      </c>
      <c r="C33" s="4">
        <v>28</v>
      </c>
      <c r="D33" s="21">
        <f t="shared" ref="D33" si="75">IF(P33&gt;0,P33,(I33+L33+O33))</f>
        <v>0</v>
      </c>
      <c r="E33" s="10" t="str">
        <f t="shared" ref="E33" si="76">IF(D33*24&gt;10,"F:&gt;10h","")</f>
        <v/>
      </c>
      <c r="F33" s="10"/>
      <c r="G33" s="22"/>
      <c r="H33" s="22"/>
      <c r="I33" s="16">
        <f t="shared" ref="I33" si="77">IF(OR(H33-G33&lt;0,H33*24&gt;23,AND(H33&gt;0,G33=0),AND(G33&lt;&gt;0,G33*24&lt;6)),"Fehler",H33-G33)</f>
        <v>0</v>
      </c>
      <c r="J33" s="22"/>
      <c r="K33" s="22"/>
      <c r="L33" s="16">
        <f t="shared" ref="L33" si="78">IF(OR(K33-J33&lt;0,K33*24&gt;23,AND(K33&gt;0,J33=0),AND(J33&lt;&gt;0,J33*24&lt;6)),"Fehler",K33-J33)</f>
        <v>0</v>
      </c>
      <c r="M33" s="22"/>
      <c r="N33" s="22"/>
      <c r="O33" s="16">
        <f t="shared" ref="O33" si="79">IF(OR(N33-M33&lt;0,N33*24&gt;23,AND(N33&gt;0,M33=0),AND(M33&lt;&gt;0,M33*24&lt;6)),"Fehler",N33-M33)</f>
        <v>0</v>
      </c>
      <c r="P33" s="22"/>
      <c r="R33" s="39"/>
    </row>
    <row r="34" spans="2:18" x14ac:dyDescent="0.25">
      <c r="B34" s="5" t="s">
        <v>2</v>
      </c>
      <c r="C34" s="6">
        <v>29</v>
      </c>
      <c r="D34" s="21">
        <f>IF(P34&gt;0,P34,(I34+L34+O34))</f>
        <v>0</v>
      </c>
      <c r="E34" s="10" t="str">
        <f t="shared" ref="E34" si="80">IF(D34*24&gt;10,"F:&gt;10h","")</f>
        <v/>
      </c>
      <c r="F34" s="10"/>
      <c r="G34" s="22"/>
      <c r="H34" s="22"/>
      <c r="I34" s="16">
        <f t="shared" ref="I34" si="81">IF(OR(H34-G34&lt;0,H34*24&gt;23,AND(H34&gt;0,G34=0),AND(G34&lt;&gt;0,G34*24&lt;6)),"Fehler",H34-G34)</f>
        <v>0</v>
      </c>
      <c r="J34" s="22"/>
      <c r="K34" s="22"/>
      <c r="L34" s="16">
        <f t="shared" ref="L34" si="82">IF(OR(K34-J34&lt;0,K34*24&gt;23,AND(K34&gt;0,J34=0),AND(J34&lt;&gt;0,J34*24&lt;6)),"Fehler",K34-J34)</f>
        <v>0</v>
      </c>
      <c r="M34" s="22"/>
      <c r="N34" s="22"/>
      <c r="O34" s="16">
        <f t="shared" ref="O34" si="83">IF(OR(N34-M34&lt;0,N34*24&gt;23,AND(N34&gt;0,M34=0),AND(M34&lt;&gt;0,M34*24&lt;6)),"Fehler",N34-M34)</f>
        <v>0</v>
      </c>
      <c r="P34" s="22"/>
      <c r="R34" s="39"/>
    </row>
    <row r="35" spans="2:18" x14ac:dyDescent="0.25">
      <c r="B35" s="1" t="s">
        <v>3</v>
      </c>
      <c r="C35" s="2">
        <v>30</v>
      </c>
      <c r="D35" s="2"/>
      <c r="E35" s="9">
        <f t="shared" ref="E35" si="84">SUM(D29:D34)*24</f>
        <v>0</v>
      </c>
      <c r="F35" s="9"/>
      <c r="G35" s="19"/>
      <c r="H35" s="19"/>
      <c r="I35" s="17"/>
      <c r="J35" s="19"/>
      <c r="K35" s="19"/>
      <c r="L35" s="17"/>
      <c r="M35" s="19"/>
      <c r="N35" s="19"/>
      <c r="O35" s="17"/>
      <c r="P35" s="17"/>
      <c r="Q35" s="17"/>
      <c r="R35" s="17"/>
    </row>
  </sheetData>
  <sheetProtection algorithmName="SHA-512" hashValue="OXLueajRYFb9MlJtfaoc+75Obex0vikSQqrHaX7wTFxGmN11F1tWVIHH5wqM26zi8CXp6gcLoo5Ddzm+JeCr2g==" saltValue="thJBP5bJjChxdKrdEfcvYw==" spinCount="100000" sheet="1" objects="1" scenarios="1" selectLockedCells="1"/>
  <conditionalFormatting sqref="F4:F5">
    <cfRule type="cellIs" dxfId="826" priority="692" operator="equal">
      <formula>-41.8</formula>
    </cfRule>
    <cfRule type="cellIs" dxfId="825" priority="693" operator="equal">
      <formula>0</formula>
    </cfRule>
    <cfRule type="cellIs" dxfId="824" priority="694" operator="greaterThan">
      <formula>0</formula>
    </cfRule>
    <cfRule type="cellIs" dxfId="823" priority="695" operator="lessThan">
      <formula>0</formula>
    </cfRule>
  </conditionalFormatting>
  <conditionalFormatting sqref="E12:F12">
    <cfRule type="containsText" dxfId="822" priority="667" operator="containsText" text="F:&gt;10h">
      <formula>NOT(ISERROR(SEARCH("F:&gt;10h",E12)))</formula>
    </cfRule>
  </conditionalFormatting>
  <conditionalFormatting sqref="E26:F26">
    <cfRule type="containsText" dxfId="821" priority="641" operator="containsText" text="F:&gt;10h">
      <formula>NOT(ISERROR(SEARCH("F:&gt;10h",E26)))</formula>
    </cfRule>
  </conditionalFormatting>
  <conditionalFormatting sqref="E33:F33">
    <cfRule type="containsText" dxfId="820" priority="538" operator="containsText" text="F:&gt;10h">
      <formula>NOT(ISERROR(SEARCH("F:&gt;10h",E33)))</formula>
    </cfRule>
  </conditionalFormatting>
  <conditionalFormatting sqref="D33 D26 D12">
    <cfRule type="cellIs" dxfId="819" priority="513" operator="greaterThan">
      <formula>0.416666666666667</formula>
    </cfRule>
    <cfRule type="cellIs" dxfId="818" priority="514" operator="greaterThan">
      <formula>0.333333333333333</formula>
    </cfRule>
  </conditionalFormatting>
  <conditionalFormatting sqref="D33 D26 D12">
    <cfRule type="cellIs" dxfId="817" priority="512" operator="equal">
      <formula>0</formula>
    </cfRule>
  </conditionalFormatting>
  <conditionalFormatting sqref="E3">
    <cfRule type="cellIs" dxfId="816" priority="442" operator="equal">
      <formula>0</formula>
    </cfRule>
    <cfRule type="cellIs" dxfId="815" priority="443" operator="greaterThan">
      <formula>0</formula>
    </cfRule>
    <cfRule type="cellIs" dxfId="814" priority="444" operator="lessThan">
      <formula>0</formula>
    </cfRule>
  </conditionalFormatting>
  <conditionalFormatting sqref="R2">
    <cfRule type="cellIs" dxfId="813" priority="440" operator="notEqual">
      <formula>""""""</formula>
    </cfRule>
  </conditionalFormatting>
  <conditionalFormatting sqref="E2">
    <cfRule type="cellIs" dxfId="812" priority="354" operator="equal">
      <formula>0</formula>
    </cfRule>
  </conditionalFormatting>
  <conditionalFormatting sqref="E7">
    <cfRule type="containsText" dxfId="811" priority="273" operator="containsText" text="F:&gt;10h">
      <formula>NOT(ISERROR(SEARCH("F:&gt;10h",E7)))</formula>
    </cfRule>
  </conditionalFormatting>
  <conditionalFormatting sqref="F7">
    <cfRule type="cellIs" dxfId="810" priority="270" operator="equal">
      <formula>9.5</formula>
    </cfRule>
    <cfRule type="cellIs" dxfId="809" priority="271" operator="lessThan">
      <formula>9.5</formula>
    </cfRule>
    <cfRule type="cellIs" dxfId="808" priority="272" operator="greaterThan">
      <formula>9.5</formula>
    </cfRule>
  </conditionalFormatting>
  <conditionalFormatting sqref="E7:F7">
    <cfRule type="containsText" dxfId="807" priority="269" operator="containsText" text="F:&gt;10h">
      <formula>NOT(ISERROR(SEARCH("F:&gt;10h",E7)))</formula>
    </cfRule>
  </conditionalFormatting>
  <conditionalFormatting sqref="D7">
    <cfRule type="cellIs" dxfId="806" priority="258" operator="greaterThan">
      <formula>0.416666666666667</formula>
    </cfRule>
    <cfRule type="cellIs" dxfId="805" priority="259" operator="greaterThan">
      <formula>0.333333333333333</formula>
    </cfRule>
  </conditionalFormatting>
  <conditionalFormatting sqref="D7">
    <cfRule type="cellIs" dxfId="804" priority="257" operator="equal">
      <formula>0</formula>
    </cfRule>
  </conditionalFormatting>
  <conditionalFormatting sqref="E19:F19">
    <cfRule type="containsText" dxfId="803" priority="243" operator="containsText" text="F:&gt;10h">
      <formula>NOT(ISERROR(SEARCH("F:&gt;10h",E19)))</formula>
    </cfRule>
  </conditionalFormatting>
  <conditionalFormatting sqref="D19">
    <cfRule type="cellIs" dxfId="802" priority="232" operator="greaterThan">
      <formula>0.416666666666667</formula>
    </cfRule>
    <cfRule type="cellIs" dxfId="801" priority="233" operator="greaterThan">
      <formula>0.333333333333333</formula>
    </cfRule>
  </conditionalFormatting>
  <conditionalFormatting sqref="D19">
    <cfRule type="cellIs" dxfId="800" priority="231" operator="equal">
      <formula>0</formula>
    </cfRule>
  </conditionalFormatting>
  <conditionalFormatting sqref="I26 L26 O26 I12 L12 O12 I19 L19 O19 I33 L33 O33 O7 L7 I7">
    <cfRule type="cellIs" dxfId="799" priority="223" operator="greaterThan">
      <formula>0</formula>
    </cfRule>
    <cfRule type="cellIs" dxfId="798" priority="224" operator="equal">
      <formula>0</formula>
    </cfRule>
  </conditionalFormatting>
  <conditionalFormatting sqref="I26 L26 O26 I12 L12 O12 I19 L19 O19 I33 L33 O33 O7 L7 I7">
    <cfRule type="cellIs" dxfId="797" priority="222" operator="equal">
      <formula>"Fehler"</formula>
    </cfRule>
  </conditionalFormatting>
  <conditionalFormatting sqref="E20:F20">
    <cfRule type="containsText" dxfId="796" priority="173" operator="containsText" text="F:&gt;10h">
      <formula>NOT(ISERROR(SEARCH("F:&gt;10h",E20)))</formula>
    </cfRule>
  </conditionalFormatting>
  <conditionalFormatting sqref="D20">
    <cfRule type="cellIs" dxfId="795" priority="171" operator="greaterThan">
      <formula>0.416666666666667</formula>
    </cfRule>
    <cfRule type="cellIs" dxfId="794" priority="172" operator="greaterThan">
      <formula>0.333333333333333</formula>
    </cfRule>
  </conditionalFormatting>
  <conditionalFormatting sqref="D20">
    <cfRule type="cellIs" dxfId="793" priority="170" operator="equal">
      <formula>0</formula>
    </cfRule>
  </conditionalFormatting>
  <conditionalFormatting sqref="O20 L20 I20">
    <cfRule type="cellIs" dxfId="792" priority="168" operator="greaterThan">
      <formula>0</formula>
    </cfRule>
    <cfRule type="cellIs" dxfId="791" priority="169" operator="equal">
      <formula>0</formula>
    </cfRule>
  </conditionalFormatting>
  <conditionalFormatting sqref="O20 L20 I20">
    <cfRule type="cellIs" dxfId="790" priority="167" operator="equal">
      <formula>"Fehler"</formula>
    </cfRule>
  </conditionalFormatting>
  <conditionalFormatting sqref="E13:F13">
    <cfRule type="containsText" dxfId="789" priority="135" operator="containsText" text="F:&gt;10h">
      <formula>NOT(ISERROR(SEARCH("F:&gt;10h",E13)))</formula>
    </cfRule>
  </conditionalFormatting>
  <conditionalFormatting sqref="D13">
    <cfRule type="cellIs" dxfId="788" priority="133" operator="greaterThan">
      <formula>0.416666666666667</formula>
    </cfRule>
    <cfRule type="cellIs" dxfId="787" priority="134" operator="greaterThan">
      <formula>0.333333333333333</formula>
    </cfRule>
  </conditionalFormatting>
  <conditionalFormatting sqref="D13">
    <cfRule type="cellIs" dxfId="786" priority="132" operator="equal">
      <formula>0</formula>
    </cfRule>
  </conditionalFormatting>
  <conditionalFormatting sqref="O13 L13 I13">
    <cfRule type="cellIs" dxfId="785" priority="130" operator="greaterThan">
      <formula>0</formula>
    </cfRule>
    <cfRule type="cellIs" dxfId="784" priority="131" operator="equal">
      <formula>0</formula>
    </cfRule>
  </conditionalFormatting>
  <conditionalFormatting sqref="O13 L13 I13">
    <cfRule type="cellIs" dxfId="783" priority="129" operator="equal">
      <formula>"Fehler"</formula>
    </cfRule>
  </conditionalFormatting>
  <conditionalFormatting sqref="E34:F34">
    <cfRule type="containsText" dxfId="782" priority="89" operator="containsText" text="F:&gt;10h">
      <formula>NOT(ISERROR(SEARCH("F:&gt;10h",E34)))</formula>
    </cfRule>
  </conditionalFormatting>
  <conditionalFormatting sqref="D34">
    <cfRule type="cellIs" dxfId="781" priority="87" operator="greaterThan">
      <formula>0.416666666666667</formula>
    </cfRule>
    <cfRule type="cellIs" dxfId="780" priority="88" operator="greaterThan">
      <formula>0.333333333333333</formula>
    </cfRule>
  </conditionalFormatting>
  <conditionalFormatting sqref="D34">
    <cfRule type="cellIs" dxfId="779" priority="86" operator="equal">
      <formula>0</formula>
    </cfRule>
  </conditionalFormatting>
  <conditionalFormatting sqref="I34 L34 O34">
    <cfRule type="cellIs" dxfId="778" priority="84" operator="greaterThan">
      <formula>0</formula>
    </cfRule>
    <cfRule type="cellIs" dxfId="777" priority="85" operator="equal">
      <formula>0</formula>
    </cfRule>
  </conditionalFormatting>
  <conditionalFormatting sqref="I34 L34 O34">
    <cfRule type="cellIs" dxfId="776" priority="83" operator="equal">
      <formula>"Fehler"</formula>
    </cfRule>
  </conditionalFormatting>
  <conditionalFormatting sqref="E27:F27">
    <cfRule type="containsText" dxfId="775" priority="102" operator="containsText" text="F:&gt;10h">
      <formula>NOT(ISERROR(SEARCH("F:&gt;10h",E27)))</formula>
    </cfRule>
  </conditionalFormatting>
  <conditionalFormatting sqref="D27">
    <cfRule type="cellIs" dxfId="774" priority="100" operator="greaterThan">
      <formula>0.416666666666667</formula>
    </cfRule>
    <cfRule type="cellIs" dxfId="773" priority="101" operator="greaterThan">
      <formula>0.333333333333333</formula>
    </cfRule>
  </conditionalFormatting>
  <conditionalFormatting sqref="D27">
    <cfRule type="cellIs" dxfId="772" priority="99" operator="equal">
      <formula>0</formula>
    </cfRule>
  </conditionalFormatting>
  <conditionalFormatting sqref="O27 L27 I27">
    <cfRule type="cellIs" dxfId="771" priority="97" operator="greaterThan">
      <formula>0</formula>
    </cfRule>
    <cfRule type="cellIs" dxfId="770" priority="98" operator="equal">
      <formula>0</formula>
    </cfRule>
  </conditionalFormatting>
  <conditionalFormatting sqref="O27 L27 I27">
    <cfRule type="cellIs" dxfId="769" priority="96" operator="equal">
      <formula>"Fehler"</formula>
    </cfRule>
  </conditionalFormatting>
  <conditionalFormatting sqref="E6">
    <cfRule type="containsText" dxfId="768" priority="82" operator="containsText" text="F:&gt;10h">
      <formula>NOT(ISERROR(SEARCH("F:&gt;10h",E6)))</formula>
    </cfRule>
  </conditionalFormatting>
  <conditionalFormatting sqref="F6">
    <cfRule type="cellIs" dxfId="767" priority="79" operator="equal">
      <formula>9.5</formula>
    </cfRule>
    <cfRule type="cellIs" dxfId="766" priority="80" operator="lessThan">
      <formula>9.5</formula>
    </cfRule>
    <cfRule type="cellIs" dxfId="765" priority="81" operator="greaterThan">
      <formula>9.5</formula>
    </cfRule>
  </conditionalFormatting>
  <conditionalFormatting sqref="E6:F6">
    <cfRule type="containsText" dxfId="764" priority="78" operator="containsText" text="F:&gt;10h">
      <formula>NOT(ISERROR(SEARCH("F:&gt;10h",E6)))</formula>
    </cfRule>
  </conditionalFormatting>
  <conditionalFormatting sqref="D6">
    <cfRule type="cellIs" dxfId="763" priority="76" operator="greaterThan">
      <formula>0.416666666666667</formula>
    </cfRule>
    <cfRule type="cellIs" dxfId="762" priority="77" operator="greaterThan">
      <formula>0.333333333333333</formula>
    </cfRule>
  </conditionalFormatting>
  <conditionalFormatting sqref="D6">
    <cfRule type="cellIs" dxfId="761" priority="75" operator="equal">
      <formula>0</formula>
    </cfRule>
  </conditionalFormatting>
  <conditionalFormatting sqref="O6 L6 I6">
    <cfRule type="cellIs" dxfId="760" priority="73" operator="greaterThan">
      <formula>0</formula>
    </cfRule>
    <cfRule type="cellIs" dxfId="759" priority="74" operator="equal">
      <formula>0</formula>
    </cfRule>
  </conditionalFormatting>
  <conditionalFormatting sqref="O6 L6 I6">
    <cfRule type="cellIs" dxfId="758" priority="72" operator="equal">
      <formula>"Fehler"</formula>
    </cfRule>
  </conditionalFormatting>
  <conditionalFormatting sqref="E8:F11">
    <cfRule type="containsText" dxfId="757" priority="58" operator="containsText" text="F:&gt;10h">
      <formula>NOT(ISERROR(SEARCH("F:&gt;10h",E8)))</formula>
    </cfRule>
  </conditionalFormatting>
  <conditionalFormatting sqref="D8:D11">
    <cfRule type="cellIs" dxfId="756" priority="56" operator="greaterThan">
      <formula>0.416666666666667</formula>
    </cfRule>
    <cfRule type="cellIs" dxfId="755" priority="57" operator="greaterThan">
      <formula>0.333333333333333</formula>
    </cfRule>
  </conditionalFormatting>
  <conditionalFormatting sqref="D8:D11">
    <cfRule type="cellIs" dxfId="754" priority="55" operator="equal">
      <formula>0</formula>
    </cfRule>
  </conditionalFormatting>
  <conditionalFormatting sqref="I8:I11 L8:L11 O8:O11">
    <cfRule type="cellIs" dxfId="753" priority="53" operator="greaterThan">
      <formula>0</formula>
    </cfRule>
    <cfRule type="cellIs" dxfId="752" priority="54" operator="equal">
      <formula>0</formula>
    </cfRule>
  </conditionalFormatting>
  <conditionalFormatting sqref="I8:I11 L8:L11 O8:O11">
    <cfRule type="cellIs" dxfId="751" priority="52" operator="equal">
      <formula>"Fehler"</formula>
    </cfRule>
  </conditionalFormatting>
  <conditionalFormatting sqref="F14">
    <cfRule type="cellIs" dxfId="750" priority="49" operator="equal">
      <formula>9.5</formula>
    </cfRule>
    <cfRule type="cellIs" dxfId="749" priority="50" operator="lessThan">
      <formula>9.5</formula>
    </cfRule>
    <cfRule type="cellIs" dxfId="748" priority="51" operator="greaterThan">
      <formula>9.5</formula>
    </cfRule>
  </conditionalFormatting>
  <conditionalFormatting sqref="E15:F18">
    <cfRule type="containsText" dxfId="747" priority="45" operator="containsText" text="F:&gt;10h">
      <formula>NOT(ISERROR(SEARCH("F:&gt;10h",E15)))</formula>
    </cfRule>
  </conditionalFormatting>
  <conditionalFormatting sqref="D15:D18">
    <cfRule type="cellIs" dxfId="746" priority="43" operator="greaterThan">
      <formula>0.416666666666667</formula>
    </cfRule>
    <cfRule type="cellIs" dxfId="745" priority="44" operator="greaterThan">
      <formula>0.333333333333333</formula>
    </cfRule>
  </conditionalFormatting>
  <conditionalFormatting sqref="D15:D18">
    <cfRule type="cellIs" dxfId="744" priority="42" operator="equal">
      <formula>0</formula>
    </cfRule>
  </conditionalFormatting>
  <conditionalFormatting sqref="I15:I18 L15:L18 O15:O18">
    <cfRule type="cellIs" dxfId="743" priority="40" operator="greaterThan">
      <formula>0</formula>
    </cfRule>
    <cfRule type="cellIs" dxfId="742" priority="41" operator="equal">
      <formula>0</formula>
    </cfRule>
  </conditionalFormatting>
  <conditionalFormatting sqref="I15:I18 L15:L18 O15:O18">
    <cfRule type="cellIs" dxfId="741" priority="39" operator="equal">
      <formula>"Fehler"</formula>
    </cfRule>
  </conditionalFormatting>
  <conditionalFormatting sqref="F21">
    <cfRule type="cellIs" dxfId="740" priority="36" operator="equal">
      <formula>9.5</formula>
    </cfRule>
    <cfRule type="cellIs" dxfId="739" priority="37" operator="lessThan">
      <formula>9.5</formula>
    </cfRule>
    <cfRule type="cellIs" dxfId="738" priority="38" operator="greaterThan">
      <formula>9.5</formula>
    </cfRule>
  </conditionalFormatting>
  <conditionalFormatting sqref="E22:F25">
    <cfRule type="containsText" dxfId="737" priority="32" operator="containsText" text="F:&gt;10h">
      <formula>NOT(ISERROR(SEARCH("F:&gt;10h",E22)))</formula>
    </cfRule>
  </conditionalFormatting>
  <conditionalFormatting sqref="D22:D25">
    <cfRule type="cellIs" dxfId="736" priority="30" operator="greaterThan">
      <formula>0.416666666666667</formula>
    </cfRule>
    <cfRule type="cellIs" dxfId="735" priority="31" operator="greaterThan">
      <formula>0.333333333333333</formula>
    </cfRule>
  </conditionalFormatting>
  <conditionalFormatting sqref="D22:D25">
    <cfRule type="cellIs" dxfId="734" priority="29" operator="equal">
      <formula>0</formula>
    </cfRule>
  </conditionalFormatting>
  <conditionalFormatting sqref="I22:I25 L22:L25 O22:O25">
    <cfRule type="cellIs" dxfId="733" priority="27" operator="greaterThan">
      <formula>0</formula>
    </cfRule>
    <cfRule type="cellIs" dxfId="732" priority="28" operator="equal">
      <formula>0</formula>
    </cfRule>
  </conditionalFormatting>
  <conditionalFormatting sqref="I22:I25 L22:L25 O22:O25">
    <cfRule type="cellIs" dxfId="731" priority="26" operator="equal">
      <formula>"Fehler"</formula>
    </cfRule>
  </conditionalFormatting>
  <conditionalFormatting sqref="F28">
    <cfRule type="cellIs" dxfId="730" priority="23" operator="equal">
      <formula>9.5</formula>
    </cfRule>
    <cfRule type="cellIs" dxfId="729" priority="24" operator="lessThan">
      <formula>9.5</formula>
    </cfRule>
    <cfRule type="cellIs" dxfId="728" priority="25" operator="greaterThan">
      <formula>9.5</formula>
    </cfRule>
  </conditionalFormatting>
  <conditionalFormatting sqref="E29:F32">
    <cfRule type="containsText" dxfId="727" priority="19" operator="containsText" text="F:&gt;10h">
      <formula>NOT(ISERROR(SEARCH("F:&gt;10h",E29)))</formula>
    </cfRule>
  </conditionalFormatting>
  <conditionalFormatting sqref="D29:D32">
    <cfRule type="cellIs" dxfId="726" priority="17" operator="greaterThan">
      <formula>0.416666666666667</formula>
    </cfRule>
    <cfRule type="cellIs" dxfId="725" priority="18" operator="greaterThan">
      <formula>0.333333333333333</formula>
    </cfRule>
  </conditionalFormatting>
  <conditionalFormatting sqref="D29:D32">
    <cfRule type="cellIs" dxfId="724" priority="16" operator="equal">
      <formula>0</formula>
    </cfRule>
  </conditionalFormatting>
  <conditionalFormatting sqref="I29:I32 L29:L32 O29:O32">
    <cfRule type="cellIs" dxfId="723" priority="14" operator="greaterThan">
      <formula>0</formula>
    </cfRule>
    <cfRule type="cellIs" dxfId="722" priority="15" operator="equal">
      <formula>0</formula>
    </cfRule>
  </conditionalFormatting>
  <conditionalFormatting sqref="I29:I32 L29:L32 O29:O32">
    <cfRule type="cellIs" dxfId="721" priority="13" operator="equal">
      <formula>"Fehler"</formula>
    </cfRule>
  </conditionalFormatting>
  <conditionalFormatting sqref="F7">
    <cfRule type="cellIs" dxfId="720" priority="10" operator="equal">
      <formula>9.5</formula>
    </cfRule>
    <cfRule type="cellIs" dxfId="719" priority="11" operator="lessThan">
      <formula>9.5</formula>
    </cfRule>
    <cfRule type="cellIs" dxfId="718" priority="12" operator="greaterThan">
      <formula>9.5</formula>
    </cfRule>
  </conditionalFormatting>
  <conditionalFormatting sqref="F35">
    <cfRule type="cellIs" dxfId="717" priority="4" operator="equal">
      <formula>9.5</formula>
    </cfRule>
    <cfRule type="cellIs" dxfId="716" priority="5" operator="lessThan">
      <formula>9.5</formula>
    </cfRule>
    <cfRule type="cellIs" dxfId="715" priority="6" operator="greaterThan">
      <formula>9.5</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41" operator="equal" id="{3F25CA8E-CF53-4A92-A342-388B30C257E4}">
            <xm:f>-B4*Stundennachweis!C10</xm:f>
            <x14:dxf>
              <font>
                <color theme="0"/>
              </font>
            </x14:dxf>
          </x14:cfRule>
          <xm:sqref>E3</xm:sqref>
        </x14:conditionalFormatting>
        <x14:conditionalFormatting xmlns:xm="http://schemas.microsoft.com/office/excel/2006/main">
          <x14:cfRule type="cellIs" priority="46" operator="equal" id="{D6E022DC-8C08-45C0-804D-D70707E6E24E}">
            <xm:f>Stundennachweis!$C$10</xm:f>
            <x14:dxf>
              <font>
                <b/>
                <i val="0"/>
                <color rgb="FF00B050"/>
              </font>
            </x14:dxf>
          </x14:cfRule>
          <x14:cfRule type="cellIs" priority="47" operator="lessThan" id="{D711F0BC-F4C3-4059-981C-DD86FD886E7F}">
            <xm:f>Stundennachweis!$C$10</xm:f>
            <x14:dxf>
              <font>
                <b val="0"/>
                <i/>
                <color rgb="FFFF0000"/>
              </font>
            </x14:dxf>
          </x14:cfRule>
          <x14:cfRule type="cellIs" priority="48" operator="greaterThan" id="{6EF7E3F1-3E72-4141-BDD7-560D3A88AAEB}">
            <xm:f>Stundennachweis!$C$10</xm:f>
            <x14:dxf>
              <font>
                <b/>
                <i/>
                <color rgb="FF00B050"/>
              </font>
            </x14:dxf>
          </x14:cfRule>
          <xm:sqref>E14</xm:sqref>
        </x14:conditionalFormatting>
        <x14:conditionalFormatting xmlns:xm="http://schemas.microsoft.com/office/excel/2006/main">
          <x14:cfRule type="cellIs" priority="33" operator="equal" id="{A4659E5C-293D-4396-BA36-52C13DD258D1}">
            <xm:f>Stundennachweis!$C$10</xm:f>
            <x14:dxf>
              <font>
                <b/>
                <i val="0"/>
                <color rgb="FF00B050"/>
              </font>
            </x14:dxf>
          </x14:cfRule>
          <x14:cfRule type="cellIs" priority="34" operator="lessThan" id="{0AA4CA57-A258-435C-B8BB-FE3FEC530439}">
            <xm:f>Stundennachweis!$C$10</xm:f>
            <x14:dxf>
              <font>
                <b val="0"/>
                <i/>
                <color rgb="FFFF0000"/>
              </font>
            </x14:dxf>
          </x14:cfRule>
          <x14:cfRule type="cellIs" priority="35" operator="greaterThan" id="{FB67756B-3EA6-4936-8109-A774D404909F}">
            <xm:f>Stundennachweis!$C$10</xm:f>
            <x14:dxf>
              <font>
                <b/>
                <i/>
                <color rgb="FF00B050"/>
              </font>
            </x14:dxf>
          </x14:cfRule>
          <xm:sqref>E21</xm:sqref>
        </x14:conditionalFormatting>
        <x14:conditionalFormatting xmlns:xm="http://schemas.microsoft.com/office/excel/2006/main">
          <x14:cfRule type="cellIs" priority="20" operator="equal" id="{CB8E6E0C-2EBD-4067-B783-5A4ED9745EBD}">
            <xm:f>Stundennachweis!$C$10</xm:f>
            <x14:dxf>
              <font>
                <b/>
                <i val="0"/>
                <color rgb="FF00B050"/>
              </font>
            </x14:dxf>
          </x14:cfRule>
          <x14:cfRule type="cellIs" priority="21" operator="lessThan" id="{E806D0B9-C131-4BE1-9F4E-0B815D668C99}">
            <xm:f>Stundennachweis!$C$10</xm:f>
            <x14:dxf>
              <font>
                <b val="0"/>
                <i/>
                <color rgb="FFFF0000"/>
              </font>
            </x14:dxf>
          </x14:cfRule>
          <x14:cfRule type="cellIs" priority="22" operator="greaterThan" id="{6A9BCF50-D112-4D54-B192-DB7BC7AC8378}">
            <xm:f>Stundennachweis!$C$10</xm:f>
            <x14:dxf>
              <font>
                <b/>
                <i/>
                <color rgb="FF00B050"/>
              </font>
            </x14:dxf>
          </x14:cfRule>
          <xm:sqref>E28</xm:sqref>
        </x14:conditionalFormatting>
        <x14:conditionalFormatting xmlns:xm="http://schemas.microsoft.com/office/excel/2006/main">
          <x14:cfRule type="cellIs" priority="7" operator="equal" id="{7B9E4375-E82D-4D20-BDF4-5B9E2E607405}">
            <xm:f>Stundennachweis!$C$10</xm:f>
            <x14:dxf>
              <font>
                <b/>
                <i val="0"/>
                <color rgb="FF00B050"/>
              </font>
            </x14:dxf>
          </x14:cfRule>
          <x14:cfRule type="cellIs" priority="8" operator="lessThan" id="{B9D0C715-6929-40B3-BCFD-92CEB4F11035}">
            <xm:f>Stundennachweis!$C$10</xm:f>
            <x14:dxf>
              <font>
                <b val="0"/>
                <i/>
                <color rgb="FFFF0000"/>
              </font>
            </x14:dxf>
          </x14:cfRule>
          <x14:cfRule type="cellIs" priority="9" operator="greaterThan" id="{C9FB6932-4F2E-4BF2-9133-71C9679C0CFD}">
            <xm:f>Stundennachweis!$C$10</xm:f>
            <x14:dxf>
              <font>
                <b/>
                <i/>
                <color rgb="FF00B050"/>
              </font>
            </x14:dxf>
          </x14:cfRule>
          <xm:sqref>E7</xm:sqref>
        </x14:conditionalFormatting>
        <x14:conditionalFormatting xmlns:xm="http://schemas.microsoft.com/office/excel/2006/main">
          <x14:cfRule type="cellIs" priority="1" operator="equal" id="{A0DA347A-2B55-406F-9327-159997709B37}">
            <xm:f>Stundennachweis!$C$10</xm:f>
            <x14:dxf>
              <font>
                <b/>
                <i val="0"/>
                <color rgb="FF00B050"/>
              </font>
            </x14:dxf>
          </x14:cfRule>
          <x14:cfRule type="cellIs" priority="2" operator="lessThan" id="{9A0FA059-4704-4848-8858-C4510F9C6E3D}">
            <xm:f>Stundennachweis!$C$10</xm:f>
            <x14:dxf>
              <font>
                <b val="0"/>
                <i/>
                <color rgb="FFFF0000"/>
              </font>
            </x14:dxf>
          </x14:cfRule>
          <x14:cfRule type="cellIs" priority="3" operator="greaterThan" id="{13E07088-7258-45B5-B570-E6B0154D2F53}">
            <xm:f>Stundennachweis!$C$10</xm:f>
            <x14:dxf>
              <font>
                <b/>
                <i/>
                <color rgb="FF00B050"/>
              </font>
            </x14:dxf>
          </x14:cfRule>
          <xm:sqref>E35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R36"/>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v1.3</v>
      </c>
    </row>
    <row r="2" spans="1:18" s="8" customFormat="1" x14ac:dyDescent="0.25">
      <c r="A2" s="46"/>
      <c r="B2" s="7" t="s">
        <v>16</v>
      </c>
      <c r="D2" s="33" t="str">
        <f>IF(E3&gt;(B4*Stundennachweis!C10/2),"&gt;150%!"," ")</f>
        <v xml:space="preserve"> </v>
      </c>
      <c r="E2" s="11">
        <f>E12+E19+E26+E33+SUM(D34:D36)*24+P2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c r="R3" s="37"/>
    </row>
    <row r="4" spans="1:18" x14ac:dyDescent="0.25">
      <c r="B4" s="43">
        <v>4.5999999999999996</v>
      </c>
      <c r="F4" s="13"/>
      <c r="G4" s="18" t="s">
        <v>9</v>
      </c>
      <c r="H4" s="18" t="s">
        <v>10</v>
      </c>
      <c r="I4" s="14"/>
      <c r="J4" s="18" t="s">
        <v>9</v>
      </c>
      <c r="K4" s="18" t="s">
        <v>10</v>
      </c>
      <c r="L4" s="14"/>
      <c r="M4" s="18" t="s">
        <v>9</v>
      </c>
      <c r="N4" s="18" t="s">
        <v>10</v>
      </c>
      <c r="O4" s="20"/>
      <c r="P4" s="18" t="s">
        <v>32</v>
      </c>
      <c r="R4" s="37" t="s">
        <v>34</v>
      </c>
    </row>
    <row r="5" spans="1:18" x14ac:dyDescent="0.25">
      <c r="F5" s="13"/>
      <c r="G5" s="18"/>
      <c r="H5" s="18"/>
      <c r="I5" s="14"/>
      <c r="J5" s="18"/>
      <c r="K5" s="18"/>
      <c r="L5" s="14"/>
      <c r="M5" s="18"/>
      <c r="N5" s="18"/>
      <c r="O5" s="20"/>
    </row>
    <row r="6" spans="1:18" x14ac:dyDescent="0.25">
      <c r="A6" s="45">
        <v>27</v>
      </c>
      <c r="B6" s="5" t="s">
        <v>4</v>
      </c>
      <c r="C6" s="6">
        <v>1</v>
      </c>
      <c r="D6" s="21">
        <f t="shared" ref="D6" si="0">IF(P6&gt;0,P6,(I6+L6+O6))</f>
        <v>0</v>
      </c>
      <c r="E6" s="10" t="str">
        <f t="shared" ref="E6" si="1">IF(D6*24&gt;10,"F:&gt;10h","")</f>
        <v/>
      </c>
      <c r="F6" s="10"/>
      <c r="G6" s="22"/>
      <c r="H6" s="22"/>
      <c r="I6" s="16">
        <f t="shared" ref="I6" si="2">IF(OR(H6-G6&lt;0,H6*24&gt;23,AND(H6&gt;0,G6=0),AND(G6&lt;&gt;0,G6*24&lt;6)),"Fehler",H6-G6)</f>
        <v>0</v>
      </c>
      <c r="J6" s="22"/>
      <c r="K6" s="22"/>
      <c r="L6" s="16">
        <f t="shared" ref="L6" si="3">IF(OR(K6-J6&lt;0,K6*24&gt;23,AND(K6&gt;0,J6=0),AND(J6&lt;&gt;0,J6*24&lt;6)),"Fehler",K6-J6)</f>
        <v>0</v>
      </c>
      <c r="M6" s="22"/>
      <c r="N6" s="22"/>
      <c r="O6" s="16">
        <f t="shared" ref="O6" si="4">IF(OR(N6-M6&lt;0,N6*24&gt;23,AND(N6&gt;0,M6=0),AND(M6&lt;&gt;0,M6*24&lt;6)),"Fehler",N6-M6)</f>
        <v>0</v>
      </c>
      <c r="P6" s="22"/>
      <c r="R6" s="39"/>
    </row>
    <row r="7" spans="1:18" x14ac:dyDescent="0.25">
      <c r="B7" s="5" t="s">
        <v>5</v>
      </c>
      <c r="C7" s="6">
        <v>2</v>
      </c>
      <c r="D7" s="21">
        <f t="shared" ref="D7" si="5">IF(P7&gt;0,P7,(I7+L7+O7))</f>
        <v>0</v>
      </c>
      <c r="E7" s="10" t="str">
        <f t="shared" ref="E7" si="6">IF(D7*24&gt;10,"F:&gt;10h","")</f>
        <v/>
      </c>
      <c r="F7" s="10"/>
      <c r="G7" s="22"/>
      <c r="H7" s="22"/>
      <c r="I7" s="16">
        <f t="shared" ref="I7" si="7">IF(OR(H7-G7&lt;0,H7*24&gt;23,AND(H7&gt;0,G7=0),AND(G7&lt;&gt;0,G7*24&lt;6)),"Fehler",H7-G7)</f>
        <v>0</v>
      </c>
      <c r="J7" s="22"/>
      <c r="K7" s="22"/>
      <c r="L7" s="16">
        <f t="shared" ref="L7" si="8">IF(OR(K7-J7&lt;0,K7*24&gt;23,AND(K7&gt;0,J7=0),AND(J7&lt;&gt;0,J7*24&lt;6)),"Fehler",K7-J7)</f>
        <v>0</v>
      </c>
      <c r="M7" s="22"/>
      <c r="N7" s="22"/>
      <c r="O7" s="16">
        <f t="shared" ref="O7" si="9">IF(OR(N7-M7&lt;0,N7*24&gt;23,AND(N7&gt;0,M7=0),AND(M7&lt;&gt;0,M7*24&lt;6)),"Fehler",N7-M7)</f>
        <v>0</v>
      </c>
      <c r="P7" s="22"/>
      <c r="R7" s="39"/>
    </row>
    <row r="8" spans="1:18" x14ac:dyDescent="0.25">
      <c r="B8" s="5" t="s">
        <v>6</v>
      </c>
      <c r="C8" s="6">
        <v>3</v>
      </c>
      <c r="D8" s="21">
        <f t="shared" ref="D8" si="10">IF(P8&gt;0,P8,(I8+L8+O8))</f>
        <v>0</v>
      </c>
      <c r="E8" s="10" t="str">
        <f t="shared" ref="E8" si="11">IF(D8*24&gt;10,"F:&gt;10h","")</f>
        <v/>
      </c>
      <c r="F8" s="10"/>
      <c r="G8" s="22"/>
      <c r="H8" s="22"/>
      <c r="I8" s="16">
        <f t="shared" ref="I8" si="12">IF(OR(H8-G8&lt;0,H8*24&gt;23,AND(H8&gt;0,G8=0),AND(G8&lt;&gt;0,G8*24&lt;6)),"Fehler",H8-G8)</f>
        <v>0</v>
      </c>
      <c r="J8" s="22"/>
      <c r="K8" s="22"/>
      <c r="L8" s="16">
        <f t="shared" ref="L8" si="13">IF(OR(K8-J8&lt;0,K8*24&gt;23,AND(K8&gt;0,J8=0),AND(J8&lt;&gt;0,J8*24&lt;6)),"Fehler",K8-J8)</f>
        <v>0</v>
      </c>
      <c r="M8" s="22"/>
      <c r="N8" s="22"/>
      <c r="O8" s="16">
        <f t="shared" ref="O8" si="14">IF(OR(N8-M8&lt;0,N8*24&gt;23,AND(N8&gt;0,M8=0),AND(M8&lt;&gt;0,M8*24&lt;6)),"Fehler",N8-M8)</f>
        <v>0</v>
      </c>
      <c r="P8" s="22"/>
      <c r="R8" s="39"/>
    </row>
    <row r="9" spans="1:18" x14ac:dyDescent="0.25">
      <c r="B9" s="5" t="s">
        <v>0</v>
      </c>
      <c r="C9" s="6">
        <v>4</v>
      </c>
      <c r="D9" s="21">
        <f t="shared" ref="D9:D10" si="15">IF(P9&gt;0,P9,(I9+L9+O9))</f>
        <v>0</v>
      </c>
      <c r="E9" s="10" t="str">
        <f t="shared" ref="E9:E10" si="16">IF(D9*24&gt;10,"F:&gt;10h","")</f>
        <v/>
      </c>
      <c r="F9" s="10"/>
      <c r="G9" s="22"/>
      <c r="H9" s="22"/>
      <c r="I9" s="16">
        <f t="shared" ref="I9:I10" si="17">IF(OR(H9-G9&lt;0,H9*24&gt;23,AND(H9&gt;0,G9=0),AND(G9&lt;&gt;0,G9*24&lt;6)),"Fehler",H9-G9)</f>
        <v>0</v>
      </c>
      <c r="J9" s="22"/>
      <c r="K9" s="22"/>
      <c r="L9" s="16">
        <f t="shared" ref="L9:L10" si="18">IF(OR(K9-J9&lt;0,K9*24&gt;23,AND(K9&gt;0,J9=0),AND(J9&lt;&gt;0,J9*24&lt;6)),"Fehler",K9-J9)</f>
        <v>0</v>
      </c>
      <c r="M9" s="22"/>
      <c r="N9" s="22"/>
      <c r="O9" s="16">
        <f t="shared" ref="O9:O10" si="19">IF(OR(N9-M9&lt;0,N9*24&gt;23,AND(N9&gt;0,M9=0),AND(M9&lt;&gt;0,M9*24&lt;6)),"Fehler",N9-M9)</f>
        <v>0</v>
      </c>
      <c r="P9" s="22"/>
      <c r="R9" s="39"/>
    </row>
    <row r="10" spans="1:18" x14ac:dyDescent="0.25">
      <c r="B10" s="5" t="s">
        <v>1</v>
      </c>
      <c r="C10" s="6">
        <v>5</v>
      </c>
      <c r="D10" s="21">
        <f t="shared" si="15"/>
        <v>0</v>
      </c>
      <c r="E10" s="10" t="str">
        <f t="shared" si="16"/>
        <v/>
      </c>
      <c r="F10" s="10"/>
      <c r="G10" s="22"/>
      <c r="H10" s="22"/>
      <c r="I10" s="16">
        <f t="shared" si="17"/>
        <v>0</v>
      </c>
      <c r="J10" s="22"/>
      <c r="K10" s="22"/>
      <c r="L10" s="16">
        <f t="shared" si="18"/>
        <v>0</v>
      </c>
      <c r="M10" s="22"/>
      <c r="N10" s="22"/>
      <c r="O10" s="16">
        <f t="shared" si="19"/>
        <v>0</v>
      </c>
      <c r="P10" s="22"/>
      <c r="R10" s="39"/>
    </row>
    <row r="11" spans="1:18" x14ac:dyDescent="0.25">
      <c r="B11" s="5" t="s">
        <v>2</v>
      </c>
      <c r="C11" s="6">
        <v>6</v>
      </c>
      <c r="D11" s="21">
        <f t="shared" ref="D11:D14" si="20">IF(P11&gt;0,P11,(I11+L11+O11))</f>
        <v>0</v>
      </c>
      <c r="E11" s="10" t="str">
        <f t="shared" ref="E11" si="21">IF(D11*24&gt;10,"F:&gt;10h","")</f>
        <v/>
      </c>
      <c r="F11" s="10"/>
      <c r="G11" s="22"/>
      <c r="H11" s="22"/>
      <c r="I11" s="16">
        <f t="shared" ref="I11" si="22">IF(OR(H11-G11&lt;0,H11*24&gt;23,AND(H11&gt;0,G11=0),AND(G11&lt;&gt;0,G11*24&lt;6)),"Fehler",H11-G11)</f>
        <v>0</v>
      </c>
      <c r="J11" s="22"/>
      <c r="K11" s="22"/>
      <c r="L11" s="16">
        <f t="shared" ref="L11" si="23">IF(OR(K11-J11&lt;0,K11*24&gt;23,AND(K11&gt;0,J11=0),AND(J11&lt;&gt;0,J11*24&lt;6)),"Fehler",K11-J11)</f>
        <v>0</v>
      </c>
      <c r="M11" s="22"/>
      <c r="N11" s="22"/>
      <c r="O11" s="16">
        <f t="shared" ref="O11" si="24">IF(OR(N11-M11&lt;0,N11*24&gt;23,AND(N11&gt;0,M11=0),AND(M11&lt;&gt;0,M11*24&lt;6)),"Fehler",N11-M11)</f>
        <v>0</v>
      </c>
      <c r="P11" s="22"/>
      <c r="R11" s="39"/>
    </row>
    <row r="12" spans="1:18" x14ac:dyDescent="0.25">
      <c r="B12" s="1" t="s">
        <v>3</v>
      </c>
      <c r="C12" s="2">
        <v>7</v>
      </c>
      <c r="D12" s="2"/>
      <c r="E12" s="9">
        <f>SUM(D6:D11)*24</f>
        <v>0</v>
      </c>
      <c r="F12" s="9"/>
      <c r="G12" s="19"/>
      <c r="H12" s="19"/>
      <c r="I12" s="17"/>
      <c r="J12" s="19"/>
      <c r="K12" s="19"/>
      <c r="L12" s="17"/>
      <c r="M12" s="19"/>
      <c r="N12" s="19"/>
      <c r="O12" s="17"/>
      <c r="P12" s="17"/>
      <c r="Q12" s="17"/>
      <c r="R12" s="17"/>
    </row>
    <row r="13" spans="1:18" x14ac:dyDescent="0.25">
      <c r="A13" s="45">
        <v>28</v>
      </c>
      <c r="B13" s="5" t="s">
        <v>4</v>
      </c>
      <c r="C13" s="6">
        <v>8</v>
      </c>
      <c r="D13" s="21">
        <f t="shared" si="20"/>
        <v>0</v>
      </c>
      <c r="E13" s="10" t="str">
        <f t="shared" ref="E13:E14" si="25">IF(D13*24&gt;10,"F:&gt;10h","")</f>
        <v/>
      </c>
      <c r="F13" s="10"/>
      <c r="G13" s="22"/>
      <c r="H13" s="22"/>
      <c r="I13" s="16">
        <f t="shared" ref="I13:I14" si="26">IF(OR(H13-G13&lt;0,H13*24&gt;23,AND(H13&gt;0,G13=0),AND(G13&lt;&gt;0,G13*24&lt;6)),"Fehler",H13-G13)</f>
        <v>0</v>
      </c>
      <c r="J13" s="22"/>
      <c r="K13" s="22"/>
      <c r="L13" s="16">
        <f t="shared" ref="L13:L14" si="27">IF(OR(K13-J13&lt;0,K13*24&gt;23,AND(K13&gt;0,J13=0),AND(J13&lt;&gt;0,J13*24&lt;6)),"Fehler",K13-J13)</f>
        <v>0</v>
      </c>
      <c r="M13" s="22"/>
      <c r="N13" s="22"/>
      <c r="O13" s="16">
        <f t="shared" ref="O13:O14" si="28">IF(OR(N13-M13&lt;0,N13*24&gt;23,AND(N13&gt;0,M13=0),AND(M13&lt;&gt;0,M13*24&lt;6)),"Fehler",N13-M13)</f>
        <v>0</v>
      </c>
      <c r="P13" s="22"/>
      <c r="R13" s="39"/>
    </row>
    <row r="14" spans="1:18" x14ac:dyDescent="0.25">
      <c r="B14" s="5" t="s">
        <v>5</v>
      </c>
      <c r="C14" s="6">
        <v>9</v>
      </c>
      <c r="D14" s="21">
        <f t="shared" si="20"/>
        <v>0</v>
      </c>
      <c r="E14" s="10" t="str">
        <f t="shared" si="25"/>
        <v/>
      </c>
      <c r="F14" s="10"/>
      <c r="G14" s="22"/>
      <c r="H14" s="22"/>
      <c r="I14" s="16">
        <f t="shared" si="26"/>
        <v>0</v>
      </c>
      <c r="J14" s="22"/>
      <c r="K14" s="22"/>
      <c r="L14" s="16">
        <f t="shared" si="27"/>
        <v>0</v>
      </c>
      <c r="M14" s="22"/>
      <c r="N14" s="22"/>
      <c r="O14" s="16">
        <f t="shared" si="28"/>
        <v>0</v>
      </c>
      <c r="P14" s="22"/>
      <c r="R14" s="39"/>
    </row>
    <row r="15" spans="1:18" x14ac:dyDescent="0.25">
      <c r="B15" s="5" t="s">
        <v>6</v>
      </c>
      <c r="C15" s="6">
        <v>10</v>
      </c>
      <c r="D15" s="21">
        <f>IF(P15&gt;0,P15,(I15+L15+O15))</f>
        <v>0</v>
      </c>
      <c r="E15" s="10" t="str">
        <f t="shared" ref="E15" si="29">IF(D15*24&gt;10,"F:&gt;10h","")</f>
        <v/>
      </c>
      <c r="F15" s="10"/>
      <c r="G15" s="22"/>
      <c r="H15" s="22"/>
      <c r="I15" s="16">
        <f t="shared" ref="I15" si="30">IF(OR(H15-G15&lt;0,H15*24&gt;23,AND(H15&gt;0,G15=0),AND(G15&lt;&gt;0,G15*24&lt;6)),"Fehler",H15-G15)</f>
        <v>0</v>
      </c>
      <c r="J15" s="22"/>
      <c r="K15" s="22"/>
      <c r="L15" s="16">
        <f t="shared" ref="L15" si="31">IF(OR(K15-J15&lt;0,K15*24&gt;23,AND(K15&gt;0,J15=0),AND(J15&lt;&gt;0,J15*24&lt;6)),"Fehler",K15-J15)</f>
        <v>0</v>
      </c>
      <c r="M15" s="22"/>
      <c r="N15" s="22"/>
      <c r="O15" s="16">
        <f t="shared" ref="O15" si="32">IF(OR(N15-M15&lt;0,N15*24&gt;23,AND(N15&gt;0,M15=0),AND(M15&lt;&gt;0,M15*24&lt;6)),"Fehler",N15-M15)</f>
        <v>0</v>
      </c>
      <c r="P15" s="22"/>
      <c r="R15" s="39"/>
    </row>
    <row r="16" spans="1:18" x14ac:dyDescent="0.25">
      <c r="B16" s="5" t="s">
        <v>0</v>
      </c>
      <c r="C16" s="6">
        <v>11</v>
      </c>
      <c r="D16" s="21">
        <f t="shared" ref="D16:D17" si="33">IF(P16&gt;0,P16,(I16+L16+O16))</f>
        <v>0</v>
      </c>
      <c r="E16" s="10" t="str">
        <f t="shared" ref="E16:E17" si="34">IF(D16*24&gt;10,"F:&gt;10h","")</f>
        <v/>
      </c>
      <c r="F16" s="10"/>
      <c r="G16" s="22"/>
      <c r="H16" s="22"/>
      <c r="I16" s="16">
        <f t="shared" ref="I16:I17" si="35">IF(OR(H16-G16&lt;0,H16*24&gt;23,AND(H16&gt;0,G16=0),AND(G16&lt;&gt;0,G16*24&lt;6)),"Fehler",H16-G16)</f>
        <v>0</v>
      </c>
      <c r="J16" s="22"/>
      <c r="K16" s="22"/>
      <c r="L16" s="16">
        <f t="shared" ref="L16:L17" si="36">IF(OR(K16-J16&lt;0,K16*24&gt;23,AND(K16&gt;0,J16=0),AND(J16&lt;&gt;0,J16*24&lt;6)),"Fehler",K16-J16)</f>
        <v>0</v>
      </c>
      <c r="M16" s="22"/>
      <c r="N16" s="22"/>
      <c r="O16" s="16">
        <f t="shared" ref="O16:O17" si="37">IF(OR(N16-M16&lt;0,N16*24&gt;23,AND(N16&gt;0,M16=0),AND(M16&lt;&gt;0,M16*24&lt;6)),"Fehler",N16-M16)</f>
        <v>0</v>
      </c>
      <c r="P16" s="22"/>
      <c r="R16" s="39"/>
    </row>
    <row r="17" spans="1:18" x14ac:dyDescent="0.25">
      <c r="B17" s="5" t="s">
        <v>1</v>
      </c>
      <c r="C17" s="6">
        <v>12</v>
      </c>
      <c r="D17" s="21">
        <f t="shared" si="33"/>
        <v>0</v>
      </c>
      <c r="E17" s="10" t="str">
        <f t="shared" si="34"/>
        <v/>
      </c>
      <c r="F17" s="10"/>
      <c r="G17" s="22"/>
      <c r="H17" s="22"/>
      <c r="I17" s="16">
        <f t="shared" si="35"/>
        <v>0</v>
      </c>
      <c r="J17" s="22"/>
      <c r="K17" s="22"/>
      <c r="L17" s="16">
        <f t="shared" si="36"/>
        <v>0</v>
      </c>
      <c r="M17" s="22"/>
      <c r="N17" s="22"/>
      <c r="O17" s="16">
        <f t="shared" si="37"/>
        <v>0</v>
      </c>
      <c r="P17" s="22"/>
      <c r="R17" s="39"/>
    </row>
    <row r="18" spans="1:18" x14ac:dyDescent="0.25">
      <c r="B18" s="5" t="s">
        <v>2</v>
      </c>
      <c r="C18" s="6">
        <v>13</v>
      </c>
      <c r="D18" s="21">
        <f>IF(P18&gt;0,P18,(I18+L18+O18))</f>
        <v>0</v>
      </c>
      <c r="E18" s="10" t="str">
        <f>IF(D18*24&gt;10,"F:&gt;10h","")</f>
        <v/>
      </c>
      <c r="F18" s="10"/>
      <c r="G18" s="22"/>
      <c r="H18" s="22"/>
      <c r="I18" s="16">
        <f t="shared" ref="I18" si="38">IF(OR(H18-G18&lt;0,H18*24&gt;23,AND(H18&gt;0,G18=0),AND(G18&lt;&gt;0,G18*24&lt;6)),"Fehler",H18-G18)</f>
        <v>0</v>
      </c>
      <c r="J18" s="22"/>
      <c r="K18" s="22"/>
      <c r="L18" s="16">
        <f t="shared" ref="L18" si="39">IF(OR(K18-J18&lt;0,K18*24&gt;23,AND(K18&gt;0,J18=0),AND(J18&lt;&gt;0,J18*24&lt;6)),"Fehler",K18-J18)</f>
        <v>0</v>
      </c>
      <c r="M18" s="22"/>
      <c r="N18" s="22"/>
      <c r="O18" s="16">
        <f t="shared" ref="O18" si="40">IF(OR(N18-M18&lt;0,N18*24&gt;23,AND(N18&gt;0,M18=0),AND(M18&lt;&gt;0,M18*24&lt;6)),"Fehler",N18-M18)</f>
        <v>0</v>
      </c>
      <c r="P18" s="22"/>
      <c r="R18" s="39"/>
    </row>
    <row r="19" spans="1:18" x14ac:dyDescent="0.25">
      <c r="B19" s="1" t="s">
        <v>3</v>
      </c>
      <c r="C19" s="2">
        <v>14</v>
      </c>
      <c r="D19" s="2"/>
      <c r="E19" s="9">
        <f t="shared" ref="E19" si="41">SUM(D13:D18)*24</f>
        <v>0</v>
      </c>
      <c r="F19" s="9"/>
      <c r="G19" s="19"/>
      <c r="H19" s="19"/>
      <c r="I19" s="17"/>
      <c r="J19" s="19"/>
      <c r="K19" s="19"/>
      <c r="L19" s="17"/>
      <c r="M19" s="19"/>
      <c r="N19" s="19"/>
      <c r="O19" s="17"/>
      <c r="P19" s="17"/>
      <c r="Q19" s="17"/>
      <c r="R19" s="17"/>
    </row>
    <row r="20" spans="1:18" x14ac:dyDescent="0.25">
      <c r="A20" s="45">
        <v>29</v>
      </c>
      <c r="B20" s="5" t="s">
        <v>4</v>
      </c>
      <c r="C20" s="6">
        <v>15</v>
      </c>
      <c r="D20" s="21">
        <f t="shared" ref="D20:D21" si="42">IF(P20&gt;0,P20,(I20+L20+O20))</f>
        <v>0</v>
      </c>
      <c r="E20" s="10" t="str">
        <f t="shared" ref="E20:E21" si="43">IF(D20*24&gt;10,"F:&gt;10h","")</f>
        <v/>
      </c>
      <c r="F20" s="10"/>
      <c r="G20" s="22"/>
      <c r="H20" s="22"/>
      <c r="I20" s="16">
        <f t="shared" ref="I20:I21" si="44">IF(OR(H20-G20&lt;0,H20*24&gt;23,AND(H20&gt;0,G20=0),AND(G20&lt;&gt;0,G20*24&lt;6)),"Fehler",H20-G20)</f>
        <v>0</v>
      </c>
      <c r="J20" s="22"/>
      <c r="K20" s="22"/>
      <c r="L20" s="16">
        <f t="shared" ref="L20:L21" si="45">IF(OR(K20-J20&lt;0,K20*24&gt;23,AND(K20&gt;0,J20=0),AND(J20&lt;&gt;0,J20*24&lt;6)),"Fehler",K20-J20)</f>
        <v>0</v>
      </c>
      <c r="M20" s="22"/>
      <c r="N20" s="22"/>
      <c r="O20" s="16">
        <f t="shared" ref="O20:O21" si="46">IF(OR(N20-M20&lt;0,N20*24&gt;23,AND(N20&gt;0,M20=0),AND(M20&lt;&gt;0,M20*24&lt;6)),"Fehler",N20-M20)</f>
        <v>0</v>
      </c>
      <c r="P20" s="22"/>
      <c r="R20" s="39"/>
    </row>
    <row r="21" spans="1:18" x14ac:dyDescent="0.25">
      <c r="B21" s="5" t="s">
        <v>5</v>
      </c>
      <c r="C21" s="6">
        <v>16</v>
      </c>
      <c r="D21" s="21">
        <f t="shared" si="42"/>
        <v>0</v>
      </c>
      <c r="E21" s="10" t="str">
        <f t="shared" si="43"/>
        <v/>
      </c>
      <c r="F21" s="10"/>
      <c r="G21" s="22"/>
      <c r="H21" s="22"/>
      <c r="I21" s="16">
        <f t="shared" si="44"/>
        <v>0</v>
      </c>
      <c r="J21" s="22"/>
      <c r="K21" s="22"/>
      <c r="L21" s="16">
        <f t="shared" si="45"/>
        <v>0</v>
      </c>
      <c r="M21" s="22"/>
      <c r="N21" s="22"/>
      <c r="O21" s="16">
        <f t="shared" si="46"/>
        <v>0</v>
      </c>
      <c r="P21" s="22"/>
      <c r="R21" s="39"/>
    </row>
    <row r="22" spans="1:18" x14ac:dyDescent="0.25">
      <c r="B22" s="5" t="s">
        <v>6</v>
      </c>
      <c r="C22" s="6">
        <v>17</v>
      </c>
      <c r="D22" s="21">
        <f t="shared" ref="D22" si="47">IF(P22&gt;0,P22,(I22+L22+O22))</f>
        <v>0</v>
      </c>
      <c r="E22" s="10" t="str">
        <f t="shared" ref="E22" si="48">IF(D22*24&gt;10,"F:&gt;10h","")</f>
        <v/>
      </c>
      <c r="F22" s="10"/>
      <c r="G22" s="22"/>
      <c r="H22" s="22"/>
      <c r="I22" s="16">
        <f t="shared" ref="I22" si="49">IF(OR(H22-G22&lt;0,H22*24&gt;23,AND(H22&gt;0,G22=0),AND(G22&lt;&gt;0,G22*24&lt;6)),"Fehler",H22-G22)</f>
        <v>0</v>
      </c>
      <c r="J22" s="22"/>
      <c r="K22" s="22"/>
      <c r="L22" s="16">
        <f t="shared" ref="L22" si="50">IF(OR(K22-J22&lt;0,K22*24&gt;23,AND(K22&gt;0,J22=0),AND(J22&lt;&gt;0,J22*24&lt;6)),"Fehler",K22-J22)</f>
        <v>0</v>
      </c>
      <c r="M22" s="22"/>
      <c r="N22" s="22"/>
      <c r="O22" s="16">
        <f t="shared" ref="O22" si="51">IF(OR(N22-M22&lt;0,N22*24&gt;23,AND(N22&gt;0,M22=0),AND(M22&lt;&gt;0,M22*24&lt;6)),"Fehler",N22-M22)</f>
        <v>0</v>
      </c>
      <c r="P22" s="22"/>
      <c r="R22" s="39"/>
    </row>
    <row r="23" spans="1:18" x14ac:dyDescent="0.25">
      <c r="B23" s="5" t="s">
        <v>0</v>
      </c>
      <c r="C23" s="6">
        <v>18</v>
      </c>
      <c r="D23" s="21">
        <f t="shared" ref="D23:D24" si="52">IF(P23&gt;0,P23,(I23+L23+O23))</f>
        <v>0</v>
      </c>
      <c r="E23" s="10" t="str">
        <f t="shared" ref="E23:E24" si="53">IF(D23*24&gt;10,"F:&gt;10h","")</f>
        <v/>
      </c>
      <c r="F23" s="10"/>
      <c r="G23" s="22"/>
      <c r="H23" s="22"/>
      <c r="I23" s="16">
        <f>IF(OR(H23-G23&lt;0,H23*24&gt;23,AND(H23&gt;0,G23=0),AND(G23&lt;&gt;0,G23*24&lt;6)),"Fehler",H23-G23)</f>
        <v>0</v>
      </c>
      <c r="J23" s="22"/>
      <c r="K23" s="22"/>
      <c r="L23" s="16">
        <f>IF(OR(K23-J23&lt;0,K23*24&gt;23,AND(K23&gt;0,J23=0),AND(J23&lt;&gt;0,J23*24&lt;6)),"Fehler",K23-J23)</f>
        <v>0</v>
      </c>
      <c r="M23" s="22"/>
      <c r="N23" s="22"/>
      <c r="O23" s="16">
        <f>IF(OR(N23-M23&lt;0,N23*24&gt;23,AND(N23&gt;0,M23=0),AND(M23&lt;&gt;0,M23*24&lt;6)),"Fehler",N23-M23)</f>
        <v>0</v>
      </c>
      <c r="P23" s="22"/>
      <c r="R23" s="39"/>
    </row>
    <row r="24" spans="1:18" x14ac:dyDescent="0.25">
      <c r="B24" s="5" t="s">
        <v>1</v>
      </c>
      <c r="C24" s="6">
        <v>19</v>
      </c>
      <c r="D24" s="21">
        <f t="shared" si="52"/>
        <v>0</v>
      </c>
      <c r="E24" s="10" t="str">
        <f t="shared" si="53"/>
        <v/>
      </c>
      <c r="F24" s="10"/>
      <c r="G24" s="22"/>
      <c r="H24" s="22"/>
      <c r="I24" s="16">
        <f t="shared" ref="I24" si="54">IF(OR(H24-G24&lt;0,H24*24&gt;23,AND(H24&gt;0,G24=0),AND(G24&lt;&gt;0,G24*24&lt;6)),"Fehler",H24-G24)</f>
        <v>0</v>
      </c>
      <c r="J24" s="22"/>
      <c r="K24" s="22"/>
      <c r="L24" s="16">
        <f t="shared" ref="L24" si="55">IF(OR(K24-J24&lt;0,K24*24&gt;23,AND(K24&gt;0,J24=0),AND(J24&lt;&gt;0,J24*24&lt;6)),"Fehler",K24-J24)</f>
        <v>0</v>
      </c>
      <c r="M24" s="22"/>
      <c r="N24" s="22"/>
      <c r="O24" s="16">
        <f t="shared" ref="O24" si="56">IF(OR(N24-M24&lt;0,N24*24&gt;23,AND(N24&gt;0,M24=0),AND(M24&lt;&gt;0,M24*24&lt;6)),"Fehler",N24-M24)</f>
        <v>0</v>
      </c>
      <c r="P24" s="22"/>
      <c r="R24" s="39"/>
    </row>
    <row r="25" spans="1:18" x14ac:dyDescent="0.25">
      <c r="B25" s="5" t="s">
        <v>2</v>
      </c>
      <c r="C25" s="6">
        <v>20</v>
      </c>
      <c r="D25" s="21">
        <f>IF(P25&gt;0,P25,(I25+L25+O25))</f>
        <v>0</v>
      </c>
      <c r="E25" s="10" t="str">
        <f>IF(D25*24&gt;10,"F:&gt;10h","")</f>
        <v/>
      </c>
      <c r="F25" s="10"/>
      <c r="G25" s="22"/>
      <c r="H25" s="22"/>
      <c r="I25" s="16">
        <f t="shared" ref="I25" si="57">IF(OR(H25-G25&lt;0,H25*24&gt;23,AND(H25&gt;0,G25=0),AND(G25&lt;&gt;0,G25*24&lt;6)),"Fehler",H25-G25)</f>
        <v>0</v>
      </c>
      <c r="J25" s="22"/>
      <c r="K25" s="22"/>
      <c r="L25" s="16">
        <f t="shared" ref="L25" si="58">IF(OR(K25-J25&lt;0,K25*24&gt;23,AND(K25&gt;0,J25=0),AND(J25&lt;&gt;0,J25*24&lt;6)),"Fehler",K25-J25)</f>
        <v>0</v>
      </c>
      <c r="M25" s="22"/>
      <c r="N25" s="22"/>
      <c r="O25" s="16">
        <f t="shared" ref="O25" si="59">IF(OR(N25-M25&lt;0,N25*24&gt;23,AND(N25&gt;0,M25=0),AND(M25&lt;&gt;0,M25*24&lt;6)),"Fehler",N25-M25)</f>
        <v>0</v>
      </c>
      <c r="P25" s="22"/>
      <c r="R25" s="39"/>
    </row>
    <row r="26" spans="1:18" x14ac:dyDescent="0.25">
      <c r="B26" s="1" t="s">
        <v>3</v>
      </c>
      <c r="C26" s="2">
        <v>21</v>
      </c>
      <c r="D26" s="2"/>
      <c r="E26" s="9">
        <f t="shared" ref="E26" si="60">SUM(D20:D25)*24</f>
        <v>0</v>
      </c>
      <c r="F26" s="9"/>
      <c r="G26" s="19"/>
      <c r="H26" s="19"/>
      <c r="I26" s="17"/>
      <c r="J26" s="19"/>
      <c r="K26" s="19"/>
      <c r="L26" s="17"/>
      <c r="M26" s="19"/>
      <c r="N26" s="19"/>
      <c r="O26" s="17"/>
      <c r="P26" s="17"/>
      <c r="Q26" s="17"/>
      <c r="R26" s="17"/>
    </row>
    <row r="27" spans="1:18" x14ac:dyDescent="0.25">
      <c r="A27" s="45">
        <v>30</v>
      </c>
      <c r="B27" s="5" t="s">
        <v>4</v>
      </c>
      <c r="C27" s="6">
        <v>22</v>
      </c>
      <c r="D27" s="21">
        <f t="shared" ref="D27:D28" si="61">IF(P27&gt;0,P27,(I27+L27+O27))</f>
        <v>0</v>
      </c>
      <c r="E27" s="10" t="str">
        <f t="shared" ref="E27:E28" si="62">IF(D27*24&gt;10,"F:&gt;10h","")</f>
        <v/>
      </c>
      <c r="F27" s="10"/>
      <c r="G27" s="22"/>
      <c r="H27" s="22"/>
      <c r="I27" s="16">
        <f t="shared" ref="I27:I28" si="63">IF(OR(H27-G27&lt;0,H27*24&gt;23,AND(H27&gt;0,G27=0),AND(G27&lt;&gt;0,G27*24&lt;6)),"Fehler",H27-G27)</f>
        <v>0</v>
      </c>
      <c r="J27" s="22"/>
      <c r="K27" s="22"/>
      <c r="L27" s="16">
        <f t="shared" ref="L27:L28" si="64">IF(OR(K27-J27&lt;0,K27*24&gt;23,AND(K27&gt;0,J27=0),AND(J27&lt;&gt;0,J27*24&lt;6)),"Fehler",K27-J27)</f>
        <v>0</v>
      </c>
      <c r="M27" s="22"/>
      <c r="N27" s="22"/>
      <c r="O27" s="16">
        <f t="shared" ref="O27:O28" si="65">IF(OR(N27-M27&lt;0,N27*24&gt;23,AND(N27&gt;0,M27=0),AND(M27&lt;&gt;0,M27*24&lt;6)),"Fehler",N27-M27)</f>
        <v>0</v>
      </c>
      <c r="P27" s="22"/>
      <c r="R27" s="39"/>
    </row>
    <row r="28" spans="1:18" x14ac:dyDescent="0.25">
      <c r="B28" s="5" t="s">
        <v>5</v>
      </c>
      <c r="C28" s="6">
        <v>23</v>
      </c>
      <c r="D28" s="21">
        <f t="shared" si="61"/>
        <v>0</v>
      </c>
      <c r="E28" s="10" t="str">
        <f t="shared" si="62"/>
        <v/>
      </c>
      <c r="F28" s="10"/>
      <c r="G28" s="22"/>
      <c r="H28" s="22"/>
      <c r="I28" s="16">
        <f t="shared" si="63"/>
        <v>0</v>
      </c>
      <c r="J28" s="22"/>
      <c r="K28" s="22"/>
      <c r="L28" s="16">
        <f t="shared" si="64"/>
        <v>0</v>
      </c>
      <c r="M28" s="22"/>
      <c r="N28" s="22"/>
      <c r="O28" s="16">
        <f t="shared" si="65"/>
        <v>0</v>
      </c>
      <c r="P28" s="22"/>
      <c r="R28" s="39"/>
    </row>
    <row r="29" spans="1:18" x14ac:dyDescent="0.25">
      <c r="B29" s="5" t="s">
        <v>6</v>
      </c>
      <c r="C29" s="6">
        <v>24</v>
      </c>
      <c r="D29" s="21">
        <f t="shared" ref="D29" si="66">IF(P29&gt;0,P29,(I29+L29+O29))</f>
        <v>0</v>
      </c>
      <c r="E29" s="10" t="str">
        <f t="shared" ref="E29" si="67">IF(D29*24&gt;10,"F:&gt;10h","")</f>
        <v/>
      </c>
      <c r="F29" s="10"/>
      <c r="G29" s="22"/>
      <c r="H29" s="22"/>
      <c r="I29" s="16">
        <f t="shared" ref="I29" si="68">IF(OR(H29-G29&lt;0,H29*24&gt;23,AND(H29&gt;0,G29=0),AND(G29&lt;&gt;0,G29*24&lt;6)),"Fehler",H29-G29)</f>
        <v>0</v>
      </c>
      <c r="J29" s="22"/>
      <c r="K29" s="22"/>
      <c r="L29" s="16">
        <f t="shared" ref="L29" si="69">IF(OR(K29-J29&lt;0,K29*24&gt;23,AND(K29&gt;0,J29=0),AND(J29&lt;&gt;0,J29*24&lt;6)),"Fehler",K29-J29)</f>
        <v>0</v>
      </c>
      <c r="M29" s="22"/>
      <c r="N29" s="22"/>
      <c r="O29" s="16">
        <f t="shared" ref="O29" si="70">IF(OR(N29-M29&lt;0,N29*24&gt;23,AND(N29&gt;0,M29=0),AND(M29&lt;&gt;0,M29*24&lt;6)),"Fehler",N29-M29)</f>
        <v>0</v>
      </c>
      <c r="P29" s="22"/>
      <c r="R29" s="39"/>
    </row>
    <row r="30" spans="1:18" x14ac:dyDescent="0.25">
      <c r="B30" s="5" t="s">
        <v>0</v>
      </c>
      <c r="C30" s="6">
        <v>25</v>
      </c>
      <c r="D30" s="21">
        <f t="shared" ref="D30:D31" si="71">IF(P30&gt;0,P30,(I30+L30+O30))</f>
        <v>0</v>
      </c>
      <c r="E30" s="10" t="str">
        <f t="shared" ref="E30:E31" si="72">IF(D30*24&gt;10,"F:&gt;10h","")</f>
        <v/>
      </c>
      <c r="F30" s="10"/>
      <c r="G30" s="22"/>
      <c r="H30" s="22"/>
      <c r="I30" s="16">
        <f t="shared" ref="I30:I31" si="73">IF(OR(H30-G30&lt;0,H30*24&gt;23,AND(H30&gt;0,G30=0),AND(G30&lt;&gt;0,G30*24&lt;6)),"Fehler",H30-G30)</f>
        <v>0</v>
      </c>
      <c r="J30" s="22"/>
      <c r="K30" s="22"/>
      <c r="L30" s="16">
        <f t="shared" ref="L30:L31" si="74">IF(OR(K30-J30&lt;0,K30*24&gt;23,AND(K30&gt;0,J30=0),AND(J30&lt;&gt;0,J30*24&lt;6)),"Fehler",K30-J30)</f>
        <v>0</v>
      </c>
      <c r="M30" s="22"/>
      <c r="N30" s="22"/>
      <c r="O30" s="16">
        <f t="shared" ref="O30:O31" si="75">IF(OR(N30-M30&lt;0,N30*24&gt;23,AND(N30&gt;0,M30=0),AND(M30&lt;&gt;0,M30*24&lt;6)),"Fehler",N30-M30)</f>
        <v>0</v>
      </c>
      <c r="P30" s="22"/>
      <c r="R30" s="39"/>
    </row>
    <row r="31" spans="1:18" x14ac:dyDescent="0.25">
      <c r="B31" s="5" t="s">
        <v>1</v>
      </c>
      <c r="C31" s="6">
        <v>26</v>
      </c>
      <c r="D31" s="21">
        <f t="shared" si="71"/>
        <v>0</v>
      </c>
      <c r="E31" s="10" t="str">
        <f t="shared" si="72"/>
        <v/>
      </c>
      <c r="F31" s="10"/>
      <c r="G31" s="22"/>
      <c r="H31" s="22"/>
      <c r="I31" s="16">
        <f t="shared" si="73"/>
        <v>0</v>
      </c>
      <c r="J31" s="22"/>
      <c r="K31" s="22"/>
      <c r="L31" s="16">
        <f t="shared" si="74"/>
        <v>0</v>
      </c>
      <c r="M31" s="22"/>
      <c r="N31" s="22"/>
      <c r="O31" s="16">
        <f t="shared" si="75"/>
        <v>0</v>
      </c>
      <c r="P31" s="22"/>
      <c r="R31" s="39"/>
    </row>
    <row r="32" spans="1:18" x14ac:dyDescent="0.25">
      <c r="B32" s="5" t="s">
        <v>2</v>
      </c>
      <c r="C32" s="6">
        <v>27</v>
      </c>
      <c r="D32" s="21">
        <f>IF(P32&gt;0,P32,(I32+L32+O32))</f>
        <v>0</v>
      </c>
      <c r="E32" s="10" t="str">
        <f>IF(D32*24&gt;10,"F:&gt;10h","")</f>
        <v/>
      </c>
      <c r="F32" s="10"/>
      <c r="G32" s="22"/>
      <c r="H32" s="22"/>
      <c r="I32" s="16">
        <f t="shared" ref="I32" si="76">IF(OR(H32-G32&lt;0,H32*24&gt;23,AND(H32&gt;0,G32=0),AND(G32&lt;&gt;0,G32*24&lt;6)),"Fehler",H32-G32)</f>
        <v>0</v>
      </c>
      <c r="J32" s="22"/>
      <c r="K32" s="22"/>
      <c r="L32" s="16">
        <f t="shared" ref="L32" si="77">IF(OR(K32-J32&lt;0,K32*24&gt;23,AND(K32&gt;0,J32=0),AND(J32&lt;&gt;0,J32*24&lt;6)),"Fehler",K32-J32)</f>
        <v>0</v>
      </c>
      <c r="M32" s="22"/>
      <c r="N32" s="22"/>
      <c r="O32" s="16">
        <f t="shared" ref="O32" si="78">IF(OR(N32-M32&lt;0,N32*24&gt;23,AND(N32&gt;0,M32=0),AND(M32&lt;&gt;0,M32*24&lt;6)),"Fehler",N32-M32)</f>
        <v>0</v>
      </c>
      <c r="P32" s="22"/>
      <c r="R32" s="39"/>
    </row>
    <row r="33" spans="1:18" x14ac:dyDescent="0.25">
      <c r="B33" s="1" t="s">
        <v>3</v>
      </c>
      <c r="C33" s="2">
        <v>28</v>
      </c>
      <c r="D33" s="2"/>
      <c r="E33" s="9">
        <f t="shared" ref="E33" si="79">SUM(D27:D32)*24</f>
        <v>0</v>
      </c>
      <c r="F33" s="9"/>
      <c r="G33" s="19"/>
      <c r="H33" s="19"/>
      <c r="I33" s="17"/>
      <c r="J33" s="19"/>
      <c r="K33" s="19"/>
      <c r="L33" s="17"/>
      <c r="M33" s="19"/>
      <c r="N33" s="19"/>
      <c r="O33" s="17"/>
      <c r="P33" s="17"/>
      <c r="Q33" s="17"/>
      <c r="R33" s="17"/>
    </row>
    <row r="34" spans="1:18" x14ac:dyDescent="0.25">
      <c r="A34" s="45">
        <v>31</v>
      </c>
      <c r="B34" s="5" t="s">
        <v>4</v>
      </c>
      <c r="C34" s="6">
        <v>29</v>
      </c>
      <c r="D34" s="21">
        <f t="shared" ref="D34:D35" si="80">IF(P34&gt;0,P34,(I34+L34+O34))</f>
        <v>0</v>
      </c>
      <c r="E34" s="10" t="str">
        <f t="shared" ref="E34:E35" si="81">IF(D34*24&gt;10,"F:&gt;10h","")</f>
        <v/>
      </c>
      <c r="F34" s="10"/>
      <c r="G34" s="22"/>
      <c r="H34" s="22"/>
      <c r="I34" s="16">
        <f t="shared" ref="I34:I35" si="82">IF(OR(H34-G34&lt;0,H34*24&gt;23,AND(H34&gt;0,G34=0),AND(G34&lt;&gt;0,G34*24&lt;6)),"Fehler",H34-G34)</f>
        <v>0</v>
      </c>
      <c r="J34" s="22"/>
      <c r="K34" s="22"/>
      <c r="L34" s="16">
        <f t="shared" ref="L34:L35" si="83">IF(OR(K34-J34&lt;0,K34*24&gt;23,AND(K34&gt;0,J34=0),AND(J34&lt;&gt;0,J34*24&lt;6)),"Fehler",K34-J34)</f>
        <v>0</v>
      </c>
      <c r="M34" s="22"/>
      <c r="N34" s="22"/>
      <c r="O34" s="16">
        <f t="shared" ref="O34:O35" si="84">IF(OR(N34-M34&lt;0,N34*24&gt;23,AND(N34&gt;0,M34=0),AND(M34&lt;&gt;0,M34*24&lt;6)),"Fehler",N34-M34)</f>
        <v>0</v>
      </c>
      <c r="P34" s="22"/>
      <c r="R34" s="39"/>
    </row>
    <row r="35" spans="1:18" x14ac:dyDescent="0.25">
      <c r="B35" s="5" t="s">
        <v>5</v>
      </c>
      <c r="C35" s="6">
        <v>30</v>
      </c>
      <c r="D35" s="21">
        <f t="shared" si="80"/>
        <v>0</v>
      </c>
      <c r="E35" s="10" t="str">
        <f t="shared" si="81"/>
        <v/>
      </c>
      <c r="F35" s="10"/>
      <c r="G35" s="22"/>
      <c r="H35" s="22"/>
      <c r="I35" s="16">
        <f t="shared" si="82"/>
        <v>0</v>
      </c>
      <c r="J35" s="22"/>
      <c r="K35" s="22"/>
      <c r="L35" s="16">
        <f t="shared" si="83"/>
        <v>0</v>
      </c>
      <c r="M35" s="22"/>
      <c r="N35" s="22"/>
      <c r="O35" s="16">
        <f t="shared" si="84"/>
        <v>0</v>
      </c>
      <c r="P35" s="22"/>
      <c r="R35" s="39"/>
    </row>
    <row r="36" spans="1:18" x14ac:dyDescent="0.25">
      <c r="B36" s="5" t="s">
        <v>6</v>
      </c>
      <c r="C36" s="6">
        <v>31</v>
      </c>
      <c r="D36" s="21">
        <f>IF(P36&gt;0,P36,(I36+L36+O36))</f>
        <v>0</v>
      </c>
      <c r="E36" s="10" t="str">
        <f t="shared" ref="E36" si="85">IF(D36*24&gt;10,"F:&gt;10h","")</f>
        <v/>
      </c>
      <c r="F36" s="10"/>
      <c r="G36" s="22"/>
      <c r="H36" s="22"/>
      <c r="I36" s="16">
        <f t="shared" ref="I36" si="86">IF(OR(H36-G36&lt;0,H36*24&gt;23,AND(H36&gt;0,G36=0),AND(G36&lt;&gt;0,G36*24&lt;6)),"Fehler",H36-G36)</f>
        <v>0</v>
      </c>
      <c r="J36" s="22"/>
      <c r="K36" s="22"/>
      <c r="L36" s="16">
        <f t="shared" ref="L36" si="87">IF(OR(K36-J36&lt;0,K36*24&gt;23,AND(K36&gt;0,J36=0),AND(J36&lt;&gt;0,J36*24&lt;6)),"Fehler",K36-J36)</f>
        <v>0</v>
      </c>
      <c r="M36" s="22"/>
      <c r="N36" s="22"/>
      <c r="O36" s="16">
        <f t="shared" ref="O36" si="88">IF(OR(N36-M36&lt;0,N36*24&gt;23,AND(N36&gt;0,M36=0),AND(M36&lt;&gt;0,M36*24&lt;6)),"Fehler",N36-M36)</f>
        <v>0</v>
      </c>
      <c r="P36" s="22"/>
      <c r="R36" s="39"/>
    </row>
  </sheetData>
  <sheetProtection algorithmName="SHA-512" hashValue="1RGX5L7/oFtaJq0T9da8IRzwjsbGKCBYN6gyX6ISHLYKMdX6ZvAf3FD7M8mryKg0NKQTK7KCzFidKDEa5iz6ug==" saltValue="fwqeKamSUOBv6if/3vrRpg==" spinCount="100000" sheet="1" objects="1" scenarios="1" selectLockedCells="1"/>
  <conditionalFormatting sqref="F4:F5">
    <cfRule type="cellIs" dxfId="698" priority="418" operator="equal">
      <formula>-41.8</formula>
    </cfRule>
    <cfRule type="cellIs" dxfId="697" priority="419" operator="equal">
      <formula>0</formula>
    </cfRule>
    <cfRule type="cellIs" dxfId="696" priority="420" operator="greaterThan">
      <formula>0</formula>
    </cfRule>
    <cfRule type="cellIs" dxfId="695" priority="421" operator="lessThan">
      <formula>0</formula>
    </cfRule>
  </conditionalFormatting>
  <conditionalFormatting sqref="E3">
    <cfRule type="cellIs" dxfId="694" priority="407" operator="equal">
      <formula>0</formula>
    </cfRule>
    <cfRule type="cellIs" dxfId="693" priority="408" operator="greaterThan">
      <formula>0</formula>
    </cfRule>
    <cfRule type="cellIs" dxfId="692" priority="409" operator="lessThan">
      <formula>0</formula>
    </cfRule>
  </conditionalFormatting>
  <conditionalFormatting sqref="R2">
    <cfRule type="cellIs" dxfId="691" priority="405" operator="notEqual">
      <formula>""""""</formula>
    </cfRule>
  </conditionalFormatting>
  <conditionalFormatting sqref="E2">
    <cfRule type="cellIs" dxfId="690" priority="388" operator="equal">
      <formula>0</formula>
    </cfRule>
  </conditionalFormatting>
  <conditionalFormatting sqref="F6:F7">
    <cfRule type="cellIs" dxfId="689" priority="251" operator="equal">
      <formula>9.5</formula>
    </cfRule>
    <cfRule type="cellIs" dxfId="688" priority="252" operator="lessThan">
      <formula>9.5</formula>
    </cfRule>
    <cfRule type="cellIs" dxfId="687" priority="253" operator="greaterThan">
      <formula>9.5</formula>
    </cfRule>
  </conditionalFormatting>
  <conditionalFormatting sqref="E6:E7">
    <cfRule type="containsText" dxfId="686" priority="254" operator="containsText" text="F:&gt;10h">
      <formula>NOT(ISERROR(SEARCH("F:&gt;10h",E6)))</formula>
    </cfRule>
  </conditionalFormatting>
  <conditionalFormatting sqref="E6:F7">
    <cfRule type="containsText" dxfId="685" priority="250" operator="containsText" text="F:&gt;10h">
      <formula>NOT(ISERROR(SEARCH("F:&gt;10h",E6)))</formula>
    </cfRule>
  </conditionalFormatting>
  <conditionalFormatting sqref="D6:D7">
    <cfRule type="cellIs" dxfId="684" priority="248" operator="greaterThan">
      <formula>0.416666666666667</formula>
    </cfRule>
    <cfRule type="cellIs" dxfId="683" priority="249" operator="greaterThan">
      <formula>0.333333333333333</formula>
    </cfRule>
  </conditionalFormatting>
  <conditionalFormatting sqref="D6:D7">
    <cfRule type="cellIs" dxfId="682" priority="247" operator="equal">
      <formula>0</formula>
    </cfRule>
  </conditionalFormatting>
  <conditionalFormatting sqref="O6:O7 L6:L7 I6:I7">
    <cfRule type="cellIs" dxfId="681" priority="245" operator="greaterThan">
      <formula>0</formula>
    </cfRule>
    <cfRule type="cellIs" dxfId="680" priority="246" operator="equal">
      <formula>0</formula>
    </cfRule>
  </conditionalFormatting>
  <conditionalFormatting sqref="O6:O7 L6:L7 I6:I7">
    <cfRule type="cellIs" dxfId="679" priority="244" operator="equal">
      <formula>"Fehler"</formula>
    </cfRule>
  </conditionalFormatting>
  <conditionalFormatting sqref="E11:F11">
    <cfRule type="containsText" dxfId="678" priority="237" operator="containsText" text="F:&gt;10h">
      <formula>NOT(ISERROR(SEARCH("F:&gt;10h",E11)))</formula>
    </cfRule>
  </conditionalFormatting>
  <conditionalFormatting sqref="D11">
    <cfRule type="cellIs" dxfId="677" priority="235" operator="greaterThan">
      <formula>0.416666666666667</formula>
    </cfRule>
    <cfRule type="cellIs" dxfId="676" priority="236" operator="greaterThan">
      <formula>0.333333333333333</formula>
    </cfRule>
  </conditionalFormatting>
  <conditionalFormatting sqref="D11">
    <cfRule type="cellIs" dxfId="675" priority="234" operator="equal">
      <formula>0</formula>
    </cfRule>
  </conditionalFormatting>
  <conditionalFormatting sqref="I11 L11 O11">
    <cfRule type="cellIs" dxfId="674" priority="232" operator="greaterThan">
      <formula>0</formula>
    </cfRule>
    <cfRule type="cellIs" dxfId="673" priority="233" operator="equal">
      <formula>0</formula>
    </cfRule>
  </conditionalFormatting>
  <conditionalFormatting sqref="I11 L11 O11">
    <cfRule type="cellIs" dxfId="672" priority="231" operator="equal">
      <formula>"Fehler"</formula>
    </cfRule>
  </conditionalFormatting>
  <conditionalFormatting sqref="E18:F18">
    <cfRule type="containsText" dxfId="671" priority="217" operator="containsText" text="F:&gt;10h">
      <formula>NOT(ISERROR(SEARCH("F:&gt;10h",E18)))</formula>
    </cfRule>
  </conditionalFormatting>
  <conditionalFormatting sqref="D18">
    <cfRule type="cellIs" dxfId="670" priority="215" operator="greaterThan">
      <formula>0.416666666666667</formula>
    </cfRule>
    <cfRule type="cellIs" dxfId="669" priority="216" operator="greaterThan">
      <formula>0.333333333333333</formula>
    </cfRule>
  </conditionalFormatting>
  <conditionalFormatting sqref="D18">
    <cfRule type="cellIs" dxfId="668" priority="214" operator="equal">
      <formula>0</formula>
    </cfRule>
  </conditionalFormatting>
  <conditionalFormatting sqref="I18 L18 O18">
    <cfRule type="cellIs" dxfId="667" priority="212" operator="greaterThan">
      <formula>0</formula>
    </cfRule>
    <cfRule type="cellIs" dxfId="666" priority="213" operator="equal">
      <formula>0</formula>
    </cfRule>
  </conditionalFormatting>
  <conditionalFormatting sqref="I18 L18 O18">
    <cfRule type="cellIs" dxfId="665" priority="211" operator="equal">
      <formula>"Fehler"</formula>
    </cfRule>
  </conditionalFormatting>
  <conditionalFormatting sqref="E25:F25">
    <cfRule type="containsText" dxfId="664" priority="204" operator="containsText" text="F:&gt;10h">
      <formula>NOT(ISERROR(SEARCH("F:&gt;10h",E25)))</formula>
    </cfRule>
  </conditionalFormatting>
  <conditionalFormatting sqref="D25">
    <cfRule type="cellIs" dxfId="663" priority="202" operator="greaterThan">
      <formula>0.416666666666667</formula>
    </cfRule>
    <cfRule type="cellIs" dxfId="662" priority="203" operator="greaterThan">
      <formula>0.333333333333333</formula>
    </cfRule>
  </conditionalFormatting>
  <conditionalFormatting sqref="D25">
    <cfRule type="cellIs" dxfId="661" priority="201" operator="equal">
      <formula>0</formula>
    </cfRule>
  </conditionalFormatting>
  <conditionalFormatting sqref="I25 L25 O25">
    <cfRule type="cellIs" dxfId="660" priority="199" operator="greaterThan">
      <formula>0</formula>
    </cfRule>
    <cfRule type="cellIs" dxfId="659" priority="200" operator="equal">
      <formula>0</formula>
    </cfRule>
  </conditionalFormatting>
  <conditionalFormatting sqref="I25 L25 O25">
    <cfRule type="cellIs" dxfId="658" priority="198" operator="equal">
      <formula>"Fehler"</formula>
    </cfRule>
  </conditionalFormatting>
  <conditionalFormatting sqref="E32:F32">
    <cfRule type="containsText" dxfId="657" priority="191" operator="containsText" text="F:&gt;10h">
      <formula>NOT(ISERROR(SEARCH("F:&gt;10h",E32)))</formula>
    </cfRule>
  </conditionalFormatting>
  <conditionalFormatting sqref="D32">
    <cfRule type="cellIs" dxfId="656" priority="189" operator="greaterThan">
      <formula>0.416666666666667</formula>
    </cfRule>
    <cfRule type="cellIs" dxfId="655" priority="190" operator="greaterThan">
      <formula>0.333333333333333</formula>
    </cfRule>
  </conditionalFormatting>
  <conditionalFormatting sqref="D32">
    <cfRule type="cellIs" dxfId="654" priority="188" operator="equal">
      <formula>0</formula>
    </cfRule>
  </conditionalFormatting>
  <conditionalFormatting sqref="I32 L32 O32">
    <cfRule type="cellIs" dxfId="653" priority="186" operator="greaterThan">
      <formula>0</formula>
    </cfRule>
    <cfRule type="cellIs" dxfId="652" priority="187" operator="equal">
      <formula>0</formula>
    </cfRule>
  </conditionalFormatting>
  <conditionalFormatting sqref="I32 L32 O32">
    <cfRule type="cellIs" dxfId="651" priority="185" operator="equal">
      <formula>"Fehler"</formula>
    </cfRule>
  </conditionalFormatting>
  <conditionalFormatting sqref="E9:F9">
    <cfRule type="containsText" dxfId="650" priority="167" operator="containsText" text="F:&gt;10h">
      <formula>NOT(ISERROR(SEARCH("F:&gt;10h",E9)))</formula>
    </cfRule>
  </conditionalFormatting>
  <conditionalFormatting sqref="D9">
    <cfRule type="cellIs" dxfId="649" priority="165" operator="greaterThan">
      <formula>0.416666666666667</formula>
    </cfRule>
    <cfRule type="cellIs" dxfId="648" priority="166" operator="greaterThan">
      <formula>0.333333333333333</formula>
    </cfRule>
  </conditionalFormatting>
  <conditionalFormatting sqref="D9">
    <cfRule type="cellIs" dxfId="647" priority="164" operator="equal">
      <formula>0</formula>
    </cfRule>
  </conditionalFormatting>
  <conditionalFormatting sqref="E9">
    <cfRule type="containsText" dxfId="646" priority="171" operator="containsText" text="F:&gt;10h">
      <formula>NOT(ISERROR(SEARCH("F:&gt;10h",E9)))</formula>
    </cfRule>
  </conditionalFormatting>
  <conditionalFormatting sqref="F9">
    <cfRule type="cellIs" dxfId="645" priority="168" operator="equal">
      <formula>9.5</formula>
    </cfRule>
    <cfRule type="cellIs" dxfId="644" priority="169" operator="lessThan">
      <formula>9.5</formula>
    </cfRule>
    <cfRule type="cellIs" dxfId="643" priority="170" operator="greaterThan">
      <formula>9.5</formula>
    </cfRule>
  </conditionalFormatting>
  <conditionalFormatting sqref="O9 L9 I9">
    <cfRule type="cellIs" dxfId="642" priority="162" operator="greaterThan">
      <formula>0</formula>
    </cfRule>
    <cfRule type="cellIs" dxfId="641" priority="163" operator="equal">
      <formula>0</formula>
    </cfRule>
  </conditionalFormatting>
  <conditionalFormatting sqref="O9 L9 I9">
    <cfRule type="cellIs" dxfId="640" priority="161" operator="equal">
      <formula>"Fehler"</formula>
    </cfRule>
  </conditionalFormatting>
  <conditionalFormatting sqref="E16:F16">
    <cfRule type="containsText" dxfId="639" priority="154" operator="containsText" text="F:&gt;10h">
      <formula>NOT(ISERROR(SEARCH("F:&gt;10h",E16)))</formula>
    </cfRule>
  </conditionalFormatting>
  <conditionalFormatting sqref="D16">
    <cfRule type="cellIs" dxfId="638" priority="152" operator="greaterThan">
      <formula>0.416666666666667</formula>
    </cfRule>
    <cfRule type="cellIs" dxfId="637" priority="153" operator="greaterThan">
      <formula>0.333333333333333</formula>
    </cfRule>
  </conditionalFormatting>
  <conditionalFormatting sqref="D16">
    <cfRule type="cellIs" dxfId="636" priority="151" operator="equal">
      <formula>0</formula>
    </cfRule>
  </conditionalFormatting>
  <conditionalFormatting sqref="O16 L16 I16">
    <cfRule type="cellIs" dxfId="635" priority="149" operator="greaterThan">
      <formula>0</formula>
    </cfRule>
    <cfRule type="cellIs" dxfId="634" priority="150" operator="equal">
      <formula>0</formula>
    </cfRule>
  </conditionalFormatting>
  <conditionalFormatting sqref="O16 L16 I16">
    <cfRule type="cellIs" dxfId="633" priority="148" operator="equal">
      <formula>"Fehler"</formula>
    </cfRule>
  </conditionalFormatting>
  <conditionalFormatting sqref="E23:F23">
    <cfRule type="containsText" dxfId="632" priority="141" operator="containsText" text="F:&gt;10h">
      <formula>NOT(ISERROR(SEARCH("F:&gt;10h",E23)))</formula>
    </cfRule>
  </conditionalFormatting>
  <conditionalFormatting sqref="D23">
    <cfRule type="cellIs" dxfId="631" priority="139" operator="greaterThan">
      <formula>0.416666666666667</formula>
    </cfRule>
    <cfRule type="cellIs" dxfId="630" priority="140" operator="greaterThan">
      <formula>0.333333333333333</formula>
    </cfRule>
  </conditionalFormatting>
  <conditionalFormatting sqref="D23">
    <cfRule type="cellIs" dxfId="629" priority="138" operator="equal">
      <formula>0</formula>
    </cfRule>
  </conditionalFormatting>
  <conditionalFormatting sqref="I23 L23 O23">
    <cfRule type="cellIs" dxfId="628" priority="136" operator="greaterThan">
      <formula>0</formula>
    </cfRule>
    <cfRule type="cellIs" dxfId="627" priority="137" operator="equal">
      <formula>0</formula>
    </cfRule>
  </conditionalFormatting>
  <conditionalFormatting sqref="I23 L23 O23">
    <cfRule type="cellIs" dxfId="626" priority="135" operator="equal">
      <formula>"Fehler"</formula>
    </cfRule>
  </conditionalFormatting>
  <conditionalFormatting sqref="E30:F30">
    <cfRule type="containsText" dxfId="625" priority="128" operator="containsText" text="F:&gt;10h">
      <formula>NOT(ISERROR(SEARCH("F:&gt;10h",E30)))</formula>
    </cfRule>
  </conditionalFormatting>
  <conditionalFormatting sqref="D30">
    <cfRule type="cellIs" dxfId="624" priority="126" operator="greaterThan">
      <formula>0.416666666666667</formula>
    </cfRule>
    <cfRule type="cellIs" dxfId="623" priority="127" operator="greaterThan">
      <formula>0.333333333333333</formula>
    </cfRule>
  </conditionalFormatting>
  <conditionalFormatting sqref="D30">
    <cfRule type="cellIs" dxfId="622" priority="125" operator="equal">
      <formula>0</formula>
    </cfRule>
  </conditionalFormatting>
  <conditionalFormatting sqref="O30 L30 I30">
    <cfRule type="cellIs" dxfId="621" priority="123" operator="greaterThan">
      <formula>0</formula>
    </cfRule>
    <cfRule type="cellIs" dxfId="620" priority="124" operator="equal">
      <formula>0</formula>
    </cfRule>
  </conditionalFormatting>
  <conditionalFormatting sqref="O30 L30 I30">
    <cfRule type="cellIs" dxfId="619" priority="122" operator="equal">
      <formula>"Fehler"</formula>
    </cfRule>
  </conditionalFormatting>
  <conditionalFormatting sqref="E10:F10">
    <cfRule type="containsText" dxfId="618" priority="115" operator="containsText" text="F:&gt;10h">
      <formula>NOT(ISERROR(SEARCH("F:&gt;10h",E10)))</formula>
    </cfRule>
  </conditionalFormatting>
  <conditionalFormatting sqref="D10">
    <cfRule type="cellIs" dxfId="617" priority="113" operator="greaterThan">
      <formula>0.416666666666667</formula>
    </cfRule>
    <cfRule type="cellIs" dxfId="616" priority="114" operator="greaterThan">
      <formula>0.333333333333333</formula>
    </cfRule>
  </conditionalFormatting>
  <conditionalFormatting sqref="D10">
    <cfRule type="cellIs" dxfId="615" priority="112" operator="equal">
      <formula>0</formula>
    </cfRule>
  </conditionalFormatting>
  <conditionalFormatting sqref="O10 L10 I10">
    <cfRule type="cellIs" dxfId="614" priority="110" operator="greaterThan">
      <formula>0</formula>
    </cfRule>
    <cfRule type="cellIs" dxfId="613" priority="111" operator="equal">
      <formula>0</formula>
    </cfRule>
  </conditionalFormatting>
  <conditionalFormatting sqref="O10 L10 I10">
    <cfRule type="cellIs" dxfId="612" priority="109" operator="equal">
      <formula>"Fehler"</formula>
    </cfRule>
  </conditionalFormatting>
  <conditionalFormatting sqref="E17:F17">
    <cfRule type="containsText" dxfId="611" priority="102" operator="containsText" text="F:&gt;10h">
      <formula>NOT(ISERROR(SEARCH("F:&gt;10h",E17)))</formula>
    </cfRule>
  </conditionalFormatting>
  <conditionalFormatting sqref="D17">
    <cfRule type="cellIs" dxfId="610" priority="100" operator="greaterThan">
      <formula>0.416666666666667</formula>
    </cfRule>
    <cfRule type="cellIs" dxfId="609" priority="101" operator="greaterThan">
      <formula>0.333333333333333</formula>
    </cfRule>
  </conditionalFormatting>
  <conditionalFormatting sqref="D17">
    <cfRule type="cellIs" dxfId="608" priority="99" operator="equal">
      <formula>0</formula>
    </cfRule>
  </conditionalFormatting>
  <conditionalFormatting sqref="O17 L17 I17">
    <cfRule type="cellIs" dxfId="607" priority="97" operator="greaterThan">
      <formula>0</formula>
    </cfRule>
    <cfRule type="cellIs" dxfId="606" priority="98" operator="equal">
      <formula>0</formula>
    </cfRule>
  </conditionalFormatting>
  <conditionalFormatting sqref="O17 L17 I17">
    <cfRule type="cellIs" dxfId="605" priority="96" operator="equal">
      <formula>"Fehler"</formula>
    </cfRule>
  </conditionalFormatting>
  <conditionalFormatting sqref="E24:F24">
    <cfRule type="containsText" dxfId="604" priority="89" operator="containsText" text="F:&gt;10h">
      <formula>NOT(ISERROR(SEARCH("F:&gt;10h",E24)))</formula>
    </cfRule>
  </conditionalFormatting>
  <conditionalFormatting sqref="D24">
    <cfRule type="cellIs" dxfId="603" priority="87" operator="greaterThan">
      <formula>0.416666666666667</formula>
    </cfRule>
    <cfRule type="cellIs" dxfId="602" priority="88" operator="greaterThan">
      <formula>0.333333333333333</formula>
    </cfRule>
  </conditionalFormatting>
  <conditionalFormatting sqref="D24">
    <cfRule type="cellIs" dxfId="601" priority="86" operator="equal">
      <formula>0</formula>
    </cfRule>
  </conditionalFormatting>
  <conditionalFormatting sqref="I24 L24 O24">
    <cfRule type="cellIs" dxfId="600" priority="84" operator="greaterThan">
      <formula>0</formula>
    </cfRule>
    <cfRule type="cellIs" dxfId="599" priority="85" operator="equal">
      <formula>0</formula>
    </cfRule>
  </conditionalFormatting>
  <conditionalFormatting sqref="I24 L24 O24">
    <cfRule type="cellIs" dxfId="598" priority="83" operator="equal">
      <formula>"Fehler"</formula>
    </cfRule>
  </conditionalFormatting>
  <conditionalFormatting sqref="E31:F31">
    <cfRule type="containsText" dxfId="597" priority="76" operator="containsText" text="F:&gt;10h">
      <formula>NOT(ISERROR(SEARCH("F:&gt;10h",E31)))</formula>
    </cfRule>
  </conditionalFormatting>
  <conditionalFormatting sqref="D31">
    <cfRule type="cellIs" dxfId="596" priority="74" operator="greaterThan">
      <formula>0.416666666666667</formula>
    </cfRule>
    <cfRule type="cellIs" dxfId="595" priority="75" operator="greaterThan">
      <formula>0.333333333333333</formula>
    </cfRule>
  </conditionalFormatting>
  <conditionalFormatting sqref="D31">
    <cfRule type="cellIs" dxfId="594" priority="73" operator="equal">
      <formula>0</formula>
    </cfRule>
  </conditionalFormatting>
  <conditionalFormatting sqref="I31 L31 O31">
    <cfRule type="cellIs" dxfId="593" priority="71" operator="greaterThan">
      <formula>0</formula>
    </cfRule>
    <cfRule type="cellIs" dxfId="592" priority="72" operator="equal">
      <formula>0</formula>
    </cfRule>
  </conditionalFormatting>
  <conditionalFormatting sqref="I31 L31 O31">
    <cfRule type="cellIs" dxfId="591" priority="70" operator="equal">
      <formula>"Fehler"</formula>
    </cfRule>
  </conditionalFormatting>
  <conditionalFormatting sqref="F33">
    <cfRule type="cellIs" dxfId="590" priority="67" operator="equal">
      <formula>9.5</formula>
    </cfRule>
    <cfRule type="cellIs" dxfId="589" priority="68" operator="lessThan">
      <formula>9.5</formula>
    </cfRule>
    <cfRule type="cellIs" dxfId="588" priority="69" operator="greaterThan">
      <formula>9.5</formula>
    </cfRule>
  </conditionalFormatting>
  <conditionalFormatting sqref="E8:F8">
    <cfRule type="containsText" dxfId="587" priority="53" operator="containsText" text="F:&gt;10h">
      <formula>NOT(ISERROR(SEARCH("F:&gt;10h",E8)))</formula>
    </cfRule>
  </conditionalFormatting>
  <conditionalFormatting sqref="D8">
    <cfRule type="cellIs" dxfId="586" priority="51" operator="greaterThan">
      <formula>0.416666666666667</formula>
    </cfRule>
    <cfRule type="cellIs" dxfId="585" priority="52" operator="greaterThan">
      <formula>0.333333333333333</formula>
    </cfRule>
  </conditionalFormatting>
  <conditionalFormatting sqref="D8">
    <cfRule type="cellIs" dxfId="584" priority="50" operator="equal">
      <formula>0</formula>
    </cfRule>
  </conditionalFormatting>
  <conditionalFormatting sqref="E8">
    <cfRule type="containsText" dxfId="583" priority="57" operator="containsText" text="F:&gt;10h">
      <formula>NOT(ISERROR(SEARCH("F:&gt;10h",E8)))</formula>
    </cfRule>
  </conditionalFormatting>
  <conditionalFormatting sqref="F8">
    <cfRule type="cellIs" dxfId="582" priority="54" operator="equal">
      <formula>9.5</formula>
    </cfRule>
    <cfRule type="cellIs" dxfId="581" priority="55" operator="lessThan">
      <formula>9.5</formula>
    </cfRule>
    <cfRule type="cellIs" dxfId="580" priority="56" operator="greaterThan">
      <formula>9.5</formula>
    </cfRule>
  </conditionalFormatting>
  <conditionalFormatting sqref="O8 L8 I8">
    <cfRule type="cellIs" dxfId="579" priority="48" operator="greaterThan">
      <formula>0</formula>
    </cfRule>
    <cfRule type="cellIs" dxfId="578" priority="49" operator="equal">
      <formula>0</formula>
    </cfRule>
  </conditionalFormatting>
  <conditionalFormatting sqref="O8 L8 I8">
    <cfRule type="cellIs" dxfId="577" priority="47" operator="equal">
      <formula>"Fehler"</formula>
    </cfRule>
  </conditionalFormatting>
  <conditionalFormatting sqref="F12">
    <cfRule type="cellIs" dxfId="576" priority="44" operator="equal">
      <formula>9.5</formula>
    </cfRule>
    <cfRule type="cellIs" dxfId="575" priority="45" operator="lessThan">
      <formula>9.5</formula>
    </cfRule>
    <cfRule type="cellIs" dxfId="574" priority="46" operator="greaterThan">
      <formula>9.5</formula>
    </cfRule>
  </conditionalFormatting>
  <conditionalFormatting sqref="E13:F15">
    <cfRule type="containsText" dxfId="573" priority="40" operator="containsText" text="F:&gt;10h">
      <formula>NOT(ISERROR(SEARCH("F:&gt;10h",E13)))</formula>
    </cfRule>
  </conditionalFormatting>
  <conditionalFormatting sqref="D13:D15">
    <cfRule type="cellIs" dxfId="572" priority="38" operator="greaterThan">
      <formula>0.416666666666667</formula>
    </cfRule>
    <cfRule type="cellIs" dxfId="571" priority="39" operator="greaterThan">
      <formula>0.333333333333333</formula>
    </cfRule>
  </conditionalFormatting>
  <conditionalFormatting sqref="D13:D15">
    <cfRule type="cellIs" dxfId="570" priority="37" operator="equal">
      <formula>0</formula>
    </cfRule>
  </conditionalFormatting>
  <conditionalFormatting sqref="O13:O15 L13:L15 I13:I15">
    <cfRule type="cellIs" dxfId="569" priority="35" operator="greaterThan">
      <formula>0</formula>
    </cfRule>
    <cfRule type="cellIs" dxfId="568" priority="36" operator="equal">
      <formula>0</formula>
    </cfRule>
  </conditionalFormatting>
  <conditionalFormatting sqref="O13:O15 L13:L15 I13:I15">
    <cfRule type="cellIs" dxfId="567" priority="34" operator="equal">
      <formula>"Fehler"</formula>
    </cfRule>
  </conditionalFormatting>
  <conditionalFormatting sqref="F19">
    <cfRule type="cellIs" dxfId="566" priority="31" operator="equal">
      <formula>9.5</formula>
    </cfRule>
    <cfRule type="cellIs" dxfId="565" priority="32" operator="lessThan">
      <formula>9.5</formula>
    </cfRule>
    <cfRule type="cellIs" dxfId="564" priority="33" operator="greaterThan">
      <formula>9.5</formula>
    </cfRule>
  </conditionalFormatting>
  <conditionalFormatting sqref="E20:F22">
    <cfRule type="containsText" dxfId="563" priority="27" operator="containsText" text="F:&gt;10h">
      <formula>NOT(ISERROR(SEARCH("F:&gt;10h",E20)))</formula>
    </cfRule>
  </conditionalFormatting>
  <conditionalFormatting sqref="D20:D22">
    <cfRule type="cellIs" dxfId="562" priority="25" operator="greaterThan">
      <formula>0.416666666666667</formula>
    </cfRule>
    <cfRule type="cellIs" dxfId="561" priority="26" operator="greaterThan">
      <formula>0.333333333333333</formula>
    </cfRule>
  </conditionalFormatting>
  <conditionalFormatting sqref="D20:D22">
    <cfRule type="cellIs" dxfId="560" priority="24" operator="equal">
      <formula>0</formula>
    </cfRule>
  </conditionalFormatting>
  <conditionalFormatting sqref="I20:I22 L20:L22 O20:O22">
    <cfRule type="cellIs" dxfId="559" priority="22" operator="greaterThan">
      <formula>0</formula>
    </cfRule>
    <cfRule type="cellIs" dxfId="558" priority="23" operator="equal">
      <formula>0</formula>
    </cfRule>
  </conditionalFormatting>
  <conditionalFormatting sqref="I20:I22 L20:L22 O20:O22">
    <cfRule type="cellIs" dxfId="557" priority="21" operator="equal">
      <formula>"Fehler"</formula>
    </cfRule>
  </conditionalFormatting>
  <conditionalFormatting sqref="F26">
    <cfRule type="cellIs" dxfId="556" priority="18" operator="equal">
      <formula>9.5</formula>
    </cfRule>
    <cfRule type="cellIs" dxfId="555" priority="19" operator="lessThan">
      <formula>9.5</formula>
    </cfRule>
    <cfRule type="cellIs" dxfId="554" priority="20" operator="greaterThan">
      <formula>9.5</formula>
    </cfRule>
  </conditionalFormatting>
  <conditionalFormatting sqref="E27:F29">
    <cfRule type="containsText" dxfId="553" priority="14" operator="containsText" text="F:&gt;10h">
      <formula>NOT(ISERROR(SEARCH("F:&gt;10h",E27)))</formula>
    </cfRule>
  </conditionalFormatting>
  <conditionalFormatting sqref="D27:D29">
    <cfRule type="cellIs" dxfId="552" priority="12" operator="greaterThan">
      <formula>0.416666666666667</formula>
    </cfRule>
    <cfRule type="cellIs" dxfId="551" priority="13" operator="greaterThan">
      <formula>0.333333333333333</formula>
    </cfRule>
  </conditionalFormatting>
  <conditionalFormatting sqref="D27:D29">
    <cfRule type="cellIs" dxfId="550" priority="11" operator="equal">
      <formula>0</formula>
    </cfRule>
  </conditionalFormatting>
  <conditionalFormatting sqref="O27:O29 L27:L29 I27:I29">
    <cfRule type="cellIs" dxfId="549" priority="9" operator="greaterThan">
      <formula>0</formula>
    </cfRule>
    <cfRule type="cellIs" dxfId="548" priority="10" operator="equal">
      <formula>0</formula>
    </cfRule>
  </conditionalFormatting>
  <conditionalFormatting sqref="O27:O29 L27:L29 I27:I29">
    <cfRule type="cellIs" dxfId="547" priority="8" operator="equal">
      <formula>"Fehler"</formula>
    </cfRule>
  </conditionalFormatting>
  <conditionalFormatting sqref="E34:F36">
    <cfRule type="containsText" dxfId="546" priority="7" operator="containsText" text="F:&gt;10h">
      <formula>NOT(ISERROR(SEARCH("F:&gt;10h",E34)))</formula>
    </cfRule>
  </conditionalFormatting>
  <conditionalFormatting sqref="D34:D36">
    <cfRule type="cellIs" dxfId="545" priority="5" operator="greaterThan">
      <formula>0.416666666666667</formula>
    </cfRule>
    <cfRule type="cellIs" dxfId="544" priority="6" operator="greaterThan">
      <formula>0.333333333333333</formula>
    </cfRule>
  </conditionalFormatting>
  <conditionalFormatting sqref="D34:D36">
    <cfRule type="cellIs" dxfId="543" priority="4" operator="equal">
      <formula>0</formula>
    </cfRule>
  </conditionalFormatting>
  <conditionalFormatting sqref="O34:O36 L34:L36 I34:I36">
    <cfRule type="cellIs" dxfId="542" priority="2" operator="greaterThan">
      <formula>0</formula>
    </cfRule>
    <cfRule type="cellIs" dxfId="541" priority="3" operator="equal">
      <formula>0</formula>
    </cfRule>
  </conditionalFormatting>
  <conditionalFormatting sqref="O34:O36 L34:L36 I34:I36">
    <cfRule type="cellIs" dxfId="540" priority="1"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406" operator="equal" id="{017375D7-DEBB-4F4D-A0F6-8BDC8AA5590E}">
            <xm:f>-B4*Stundennachweis!C10</xm:f>
            <x14:dxf>
              <font>
                <color theme="0"/>
              </font>
            </x14:dxf>
          </x14:cfRule>
          <xm:sqref>E3</xm:sqref>
        </x14:conditionalFormatting>
        <x14:conditionalFormatting xmlns:xm="http://schemas.microsoft.com/office/excel/2006/main">
          <x14:cfRule type="cellIs" priority="64" operator="equal" id="{88907BFB-E7AF-44C0-A412-B9315645FA75}">
            <xm:f>Stundennachweis!$C$10</xm:f>
            <x14:dxf>
              <font>
                <b/>
                <i val="0"/>
                <color rgb="FF00B050"/>
              </font>
            </x14:dxf>
          </x14:cfRule>
          <x14:cfRule type="cellIs" priority="65" operator="lessThan" id="{904D4AAD-F211-4601-BFAA-2066D8888AA6}">
            <xm:f>Stundennachweis!$C$10</xm:f>
            <x14:dxf>
              <font>
                <b val="0"/>
                <i/>
                <color rgb="FFFF0000"/>
              </font>
            </x14:dxf>
          </x14:cfRule>
          <x14:cfRule type="cellIs" priority="66" operator="greaterThan" id="{C07C3C2C-0577-4BD4-BF0A-E538C3823D3B}">
            <xm:f>Stundennachweis!$C$10</xm:f>
            <x14:dxf>
              <font>
                <b/>
                <i/>
                <color rgb="FF00B050"/>
              </font>
            </x14:dxf>
          </x14:cfRule>
          <xm:sqref>E33</xm:sqref>
        </x14:conditionalFormatting>
        <x14:conditionalFormatting xmlns:xm="http://schemas.microsoft.com/office/excel/2006/main">
          <x14:cfRule type="cellIs" priority="41" operator="equal" id="{B87A52DB-34AA-4F01-AD34-A3F35FA1C26A}">
            <xm:f>Stundennachweis!$C$10</xm:f>
            <x14:dxf>
              <font>
                <b/>
                <i val="0"/>
                <color rgb="FF00B050"/>
              </font>
            </x14:dxf>
          </x14:cfRule>
          <x14:cfRule type="cellIs" priority="42" operator="lessThan" id="{82E73672-E666-4322-81E6-ECE24D83E8C9}">
            <xm:f>Stundennachweis!$C$10</xm:f>
            <x14:dxf>
              <font>
                <b val="0"/>
                <i/>
                <color rgb="FFFF0000"/>
              </font>
            </x14:dxf>
          </x14:cfRule>
          <x14:cfRule type="cellIs" priority="43" operator="greaterThan" id="{92C95DB8-1269-49E5-A595-19556079EAFB}">
            <xm:f>Stundennachweis!$C$10</xm:f>
            <x14:dxf>
              <font>
                <b/>
                <i/>
                <color rgb="FF00B050"/>
              </font>
            </x14:dxf>
          </x14:cfRule>
          <xm:sqref>E12</xm:sqref>
        </x14:conditionalFormatting>
        <x14:conditionalFormatting xmlns:xm="http://schemas.microsoft.com/office/excel/2006/main">
          <x14:cfRule type="cellIs" priority="28" operator="equal" id="{E39B62B6-CC64-4966-B10B-5329EF217CAB}">
            <xm:f>Stundennachweis!$C$10</xm:f>
            <x14:dxf>
              <font>
                <b/>
                <i val="0"/>
                <color rgb="FF00B050"/>
              </font>
            </x14:dxf>
          </x14:cfRule>
          <x14:cfRule type="cellIs" priority="29" operator="lessThan" id="{025C7514-5DCA-4360-AFE4-7B83F0582643}">
            <xm:f>Stundennachweis!$C$10</xm:f>
            <x14:dxf>
              <font>
                <b val="0"/>
                <i/>
                <color rgb="FFFF0000"/>
              </font>
            </x14:dxf>
          </x14:cfRule>
          <x14:cfRule type="cellIs" priority="30" operator="greaterThan" id="{8E4CCCA1-2886-4651-96C1-1F4C206D2C95}">
            <xm:f>Stundennachweis!$C$10</xm:f>
            <x14:dxf>
              <font>
                <b/>
                <i/>
                <color rgb="FF00B050"/>
              </font>
            </x14:dxf>
          </x14:cfRule>
          <xm:sqref>E19</xm:sqref>
        </x14:conditionalFormatting>
        <x14:conditionalFormatting xmlns:xm="http://schemas.microsoft.com/office/excel/2006/main">
          <x14:cfRule type="cellIs" priority="15" operator="equal" id="{F57ACEA7-E7C8-4836-8A5D-C97E852519CF}">
            <xm:f>Stundennachweis!$C$10</xm:f>
            <x14:dxf>
              <font>
                <b/>
                <i val="0"/>
                <color rgb="FF00B050"/>
              </font>
            </x14:dxf>
          </x14:cfRule>
          <x14:cfRule type="cellIs" priority="16" operator="lessThan" id="{7C4F5522-26B2-446E-9FFE-079ED77223DE}">
            <xm:f>Stundennachweis!$C$10</xm:f>
            <x14:dxf>
              <font>
                <b val="0"/>
                <i/>
                <color rgb="FFFF0000"/>
              </font>
            </x14:dxf>
          </x14:cfRule>
          <x14:cfRule type="cellIs" priority="17" operator="greaterThan" id="{79CDD63B-4B4D-42CC-A994-9E43E8B943FC}">
            <xm:f>Stundennachweis!$C$10</xm:f>
            <x14:dxf>
              <font>
                <b/>
                <i/>
                <color rgb="FF00B050"/>
              </font>
            </x14:dxf>
          </x14:cfRule>
          <xm:sqref>E26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R37"/>
  <sheetViews>
    <sheetView zoomScaleNormal="100" workbookViewId="0">
      <selection activeCell="G6" sqref="G6"/>
    </sheetView>
  </sheetViews>
  <sheetFormatPr baseColWidth="10" defaultColWidth="11.42578125" defaultRowHeight="15" x14ac:dyDescent="0.25"/>
  <cols>
    <col min="1" max="1" width="3.7109375" style="45" customWidth="1"/>
    <col min="2" max="2" width="11.7109375" style="3" customWidth="1"/>
    <col min="3" max="3" width="3.7109375" style="4" customWidth="1"/>
    <col min="4" max="5" width="6.7109375" style="4" customWidth="1"/>
    <col min="6" max="6" width="3.7109375" style="4" customWidth="1"/>
    <col min="7" max="8" width="6.7109375" style="16" customWidth="1"/>
    <col min="9" max="9" width="6.7109375" style="15" customWidth="1"/>
    <col min="10" max="11" width="6.7109375" style="16" customWidth="1"/>
    <col min="12" max="12" width="6.7109375" style="15" customWidth="1"/>
    <col min="13" max="14" width="6.7109375" style="16" customWidth="1"/>
    <col min="15" max="15" width="6.7109375" style="15" customWidth="1"/>
    <col min="16" max="17" width="6.7109375" style="4" customWidth="1"/>
    <col min="18" max="18" width="50.7109375" style="38" customWidth="1"/>
    <col min="19" max="16384" width="11.42578125" style="4"/>
  </cols>
  <sheetData>
    <row r="1" spans="1:18" x14ac:dyDescent="0.25">
      <c r="R1" s="40" t="str">
        <f>Stundennachweis!B2</f>
        <v>Universität Paderborn, Dez.6 - v1.3</v>
      </c>
    </row>
    <row r="2" spans="1:18" s="8" customFormat="1" x14ac:dyDescent="0.25">
      <c r="A2" s="46"/>
      <c r="B2" s="7" t="s">
        <v>17</v>
      </c>
      <c r="D2" s="33" t="str">
        <f>IF(E3&gt;(B4*Stundennachweis!C10/2),"&gt;150%!"," ")</f>
        <v xml:space="preserve"> </v>
      </c>
      <c r="E2" s="11">
        <f>SUM(D6:D8)*24+E16+E23+E30+E37+P2</f>
        <v>0</v>
      </c>
      <c r="F2" s="11"/>
      <c r="G2" s="18"/>
      <c r="H2" s="18"/>
      <c r="I2" s="14"/>
      <c r="J2" s="18"/>
      <c r="K2" s="18"/>
      <c r="L2" s="14"/>
      <c r="M2" s="18"/>
      <c r="N2" s="18"/>
      <c r="O2" s="14"/>
      <c r="P2" s="42"/>
      <c r="R2" s="37" t="str">
        <f>IF(P2&lt;&gt;0,"Stundenvortrag gewertet","&lt;-Ersatzzeiten hier eintragen")</f>
        <v>&lt;-Ersatzzeiten hier eintragen</v>
      </c>
    </row>
    <row r="3" spans="1:18" s="8" customFormat="1" x14ac:dyDescent="0.25">
      <c r="A3" s="46"/>
      <c r="B3" s="7">
        <f>Stundennachweis!$C$1</f>
        <v>2024</v>
      </c>
      <c r="E3" s="13">
        <f>E2-(B4*Stundennachweis!C10)</f>
        <v>0</v>
      </c>
      <c r="F3" s="11"/>
      <c r="G3" s="18"/>
      <c r="H3" s="18"/>
      <c r="I3" s="14"/>
      <c r="J3" s="18"/>
      <c r="K3" s="18"/>
      <c r="L3" s="14"/>
      <c r="M3" s="18"/>
      <c r="N3" s="18"/>
      <c r="O3" s="14"/>
      <c r="R3" s="37"/>
    </row>
    <row r="4" spans="1:18" x14ac:dyDescent="0.25">
      <c r="B4" s="43">
        <v>4.4000000000000004</v>
      </c>
      <c r="F4" s="13"/>
      <c r="G4" s="18" t="s">
        <v>9</v>
      </c>
      <c r="H4" s="18" t="s">
        <v>10</v>
      </c>
      <c r="I4" s="14"/>
      <c r="J4" s="18" t="s">
        <v>9</v>
      </c>
      <c r="K4" s="18" t="s">
        <v>10</v>
      </c>
      <c r="L4" s="14"/>
      <c r="M4" s="18" t="s">
        <v>9</v>
      </c>
      <c r="N4" s="18" t="s">
        <v>10</v>
      </c>
      <c r="O4" s="20"/>
      <c r="P4" s="18" t="s">
        <v>32</v>
      </c>
      <c r="R4" s="36" t="s">
        <v>34</v>
      </c>
    </row>
    <row r="5" spans="1:18" x14ac:dyDescent="0.25">
      <c r="F5" s="13"/>
      <c r="G5" s="18"/>
      <c r="H5" s="18"/>
      <c r="I5" s="14"/>
      <c r="J5" s="18"/>
      <c r="K5" s="18"/>
      <c r="L5" s="14"/>
      <c r="M5" s="18"/>
      <c r="N5" s="18"/>
      <c r="O5" s="20"/>
    </row>
    <row r="6" spans="1:18" x14ac:dyDescent="0.25">
      <c r="B6" s="5" t="s">
        <v>0</v>
      </c>
      <c r="C6" s="6">
        <v>1</v>
      </c>
      <c r="D6" s="21">
        <f t="shared" ref="D6" si="0">IF(P6&gt;0,P6,(I6+L6+O6))</f>
        <v>0</v>
      </c>
      <c r="E6" s="10" t="str">
        <f t="shared" ref="E6" si="1">IF(D6*24&gt;10,"F:&gt;10h","")</f>
        <v/>
      </c>
      <c r="F6" s="10"/>
      <c r="G6" s="22"/>
      <c r="H6" s="22"/>
      <c r="I6" s="16">
        <f>IF(OR(H6-G6&lt;0,H6*24&gt;23,AND(H6&gt;0,G6=0),AND(G6&lt;&gt;0,G6*24&lt;6)),"Fehler",H6-G6)</f>
        <v>0</v>
      </c>
      <c r="J6" s="22"/>
      <c r="K6" s="22"/>
      <c r="L6" s="16">
        <f>IF(OR(K6-J6&lt;0,K6*24&gt;23,AND(K6&gt;0,J6=0),AND(J6&lt;&gt;0,J6*24&lt;6)),"Fehler",K6-J6)</f>
        <v>0</v>
      </c>
      <c r="M6" s="22"/>
      <c r="N6" s="22"/>
      <c r="O6" s="16">
        <f>IF(OR(N6-M6&lt;0,N6*24&gt;23,AND(N6&gt;0,M6=0),AND(M6&lt;&gt;0,M6*24&lt;6)),"Fehler",N6-M6)</f>
        <v>0</v>
      </c>
      <c r="P6" s="22"/>
      <c r="R6" s="39"/>
    </row>
    <row r="7" spans="1:18" x14ac:dyDescent="0.25">
      <c r="B7" s="5" t="s">
        <v>1</v>
      </c>
      <c r="C7" s="6">
        <v>2</v>
      </c>
      <c r="D7" s="21">
        <f t="shared" ref="D7" si="2">IF(P7&gt;0,P7,(I7+L7+O7))</f>
        <v>0</v>
      </c>
      <c r="E7" s="10" t="str">
        <f t="shared" ref="E7" si="3">IF(D7*24&gt;10,"F:&gt;10h","")</f>
        <v/>
      </c>
      <c r="F7" s="10"/>
      <c r="G7" s="22"/>
      <c r="H7" s="22"/>
      <c r="I7" s="16">
        <f>IF(OR(H7-G7&lt;0,H7*24&gt;23,AND(H7&gt;0,G7=0),AND(G7&lt;&gt;0,G7*24&lt;6)),"Fehler",H7-G7)</f>
        <v>0</v>
      </c>
      <c r="J7" s="22"/>
      <c r="K7" s="22"/>
      <c r="L7" s="16">
        <f>IF(OR(K7-J7&lt;0,K7*24&gt;23,AND(K7&gt;0,J7=0),AND(J7&lt;&gt;0,J7*24&lt;6)),"Fehler",K7-J7)</f>
        <v>0</v>
      </c>
      <c r="M7" s="22"/>
      <c r="N7" s="22"/>
      <c r="O7" s="16">
        <f>IF(OR(N7-M7&lt;0,N7*24&gt;23,AND(N7&gt;0,M7=0),AND(M7&lt;&gt;0,M7*24&lt;6)),"Fehler",N7-M7)</f>
        <v>0</v>
      </c>
      <c r="P7" s="22"/>
      <c r="R7" s="39"/>
    </row>
    <row r="8" spans="1:18" x14ac:dyDescent="0.25">
      <c r="B8" s="5" t="s">
        <v>2</v>
      </c>
      <c r="C8" s="6">
        <v>3</v>
      </c>
      <c r="D8" s="21">
        <f t="shared" ref="D8" si="4">IF(P8&gt;0,P8,(I8+L8+O8))</f>
        <v>0</v>
      </c>
      <c r="E8" s="10" t="str">
        <f t="shared" ref="E8" si="5">IF(D8*24&gt;10,"F:&gt;10h","")</f>
        <v/>
      </c>
      <c r="F8" s="10"/>
      <c r="G8" s="22"/>
      <c r="H8" s="22"/>
      <c r="I8" s="16">
        <f>IF(OR(H8-G8&lt;0,H8*24&gt;23,AND(H8&gt;0,G8=0),AND(G8&lt;&gt;0,G8*24&lt;6)),"Fehler",H8-G8)</f>
        <v>0</v>
      </c>
      <c r="J8" s="22"/>
      <c r="K8" s="22"/>
      <c r="L8" s="16">
        <f>IF(OR(K8-J8&lt;0,K8*24&gt;23,AND(K8&gt;0,J8=0),AND(J8&lt;&gt;0,J8*24&lt;6)),"Fehler",K8-J8)</f>
        <v>0</v>
      </c>
      <c r="M8" s="22"/>
      <c r="N8" s="22"/>
      <c r="O8" s="16">
        <f>IF(OR(N8-M8&lt;0,N8*24&gt;23,AND(N8&gt;0,M8=0),AND(M8&lt;&gt;0,M8*24&lt;6)),"Fehler",N8-M8)</f>
        <v>0</v>
      </c>
      <c r="P8" s="22"/>
      <c r="R8" s="39"/>
    </row>
    <row r="9" spans="1:18" x14ac:dyDescent="0.25">
      <c r="B9" s="1" t="s">
        <v>3</v>
      </c>
      <c r="C9" s="2">
        <v>4</v>
      </c>
      <c r="D9" s="2"/>
      <c r="E9" s="9">
        <f>SUM(D4:D8)*24+SUM(Juli!D34:D36)*24</f>
        <v>0</v>
      </c>
      <c r="F9" s="9"/>
      <c r="G9" s="19"/>
      <c r="H9" s="19"/>
      <c r="I9" s="17"/>
      <c r="J9" s="19"/>
      <c r="K9" s="19"/>
      <c r="L9" s="17"/>
      <c r="M9" s="19"/>
      <c r="N9" s="19"/>
      <c r="O9" s="17"/>
      <c r="P9" s="17"/>
      <c r="Q9" s="17"/>
      <c r="R9" s="17"/>
    </row>
    <row r="10" spans="1:18" x14ac:dyDescent="0.25">
      <c r="A10" s="45">
        <v>32</v>
      </c>
      <c r="B10" s="5" t="s">
        <v>4</v>
      </c>
      <c r="C10" s="6">
        <v>5</v>
      </c>
      <c r="D10" s="21">
        <f t="shared" ref="D10:D15" si="6">IF(P10&gt;0,P10,(I10+L10+O10))</f>
        <v>0</v>
      </c>
      <c r="E10" s="10" t="str">
        <f t="shared" ref="E10:E15" si="7">IF(D10*24&gt;10,"FEHLER","")</f>
        <v/>
      </c>
      <c r="F10" s="10"/>
      <c r="G10" s="22"/>
      <c r="H10" s="22"/>
      <c r="I10" s="16">
        <f t="shared" ref="I10:I11" si="8">IF(OR(H10-G10&lt;0,H10*24&gt;23,AND(H10&gt;0,G10=0),AND(G10&lt;&gt;0,G10*24&lt;6)),"Fehler",H10-G10)</f>
        <v>0</v>
      </c>
      <c r="J10" s="22"/>
      <c r="K10" s="22"/>
      <c r="L10" s="16">
        <f t="shared" ref="L10:L11" si="9">IF(OR(K10-J10&lt;0,K10*24&gt;23,AND(K10&gt;0,J10=0),AND(J10&lt;&gt;0,J10*24&lt;6)),"Fehler",K10-J10)</f>
        <v>0</v>
      </c>
      <c r="M10" s="22"/>
      <c r="N10" s="22"/>
      <c r="O10" s="16">
        <f t="shared" ref="O10:O11" si="10">IF(OR(N10-M10&lt;0,N10*24&gt;23,AND(N10&gt;0,M10=0),AND(M10&lt;&gt;0,M10*24&lt;6)),"Fehler",N10-M10)</f>
        <v>0</v>
      </c>
      <c r="P10" s="22"/>
      <c r="R10" s="39"/>
    </row>
    <row r="11" spans="1:18" x14ac:dyDescent="0.25">
      <c r="B11" s="5" t="s">
        <v>5</v>
      </c>
      <c r="C11" s="6">
        <v>6</v>
      </c>
      <c r="D11" s="21">
        <f t="shared" si="6"/>
        <v>0</v>
      </c>
      <c r="E11" s="10" t="str">
        <f t="shared" si="7"/>
        <v/>
      </c>
      <c r="F11" s="10"/>
      <c r="G11" s="22"/>
      <c r="H11" s="22"/>
      <c r="I11" s="16">
        <f t="shared" si="8"/>
        <v>0</v>
      </c>
      <c r="J11" s="22"/>
      <c r="K11" s="22"/>
      <c r="L11" s="16">
        <f t="shared" si="9"/>
        <v>0</v>
      </c>
      <c r="M11" s="22"/>
      <c r="N11" s="22"/>
      <c r="O11" s="16">
        <f t="shared" si="10"/>
        <v>0</v>
      </c>
      <c r="P11" s="22"/>
      <c r="R11" s="39"/>
    </row>
    <row r="12" spans="1:18" x14ac:dyDescent="0.25">
      <c r="B12" s="5" t="s">
        <v>6</v>
      </c>
      <c r="C12" s="6">
        <v>7</v>
      </c>
      <c r="D12" s="21">
        <f t="shared" si="6"/>
        <v>0</v>
      </c>
      <c r="E12" s="10" t="str">
        <f t="shared" si="7"/>
        <v/>
      </c>
      <c r="F12" s="10"/>
      <c r="G12" s="22"/>
      <c r="H12" s="22"/>
      <c r="I12" s="16">
        <f t="shared" ref="I12:I15" si="11">IF(OR(H12-G12&lt;0,H12*24&gt;23,AND(H12&gt;0,G12=0),AND(G12&lt;&gt;0,G12*24&lt;6)),"Fehler",H12-G12)</f>
        <v>0</v>
      </c>
      <c r="J12" s="22"/>
      <c r="K12" s="22"/>
      <c r="L12" s="16">
        <f t="shared" ref="L12:L15" si="12">IF(OR(K12-J12&lt;0,K12*24&gt;23,AND(K12&gt;0,J12=0),AND(J12&lt;&gt;0,J12*24&lt;6)),"Fehler",K12-J12)</f>
        <v>0</v>
      </c>
      <c r="M12" s="22"/>
      <c r="N12" s="22"/>
      <c r="O12" s="16">
        <f t="shared" ref="O12:O15" si="13">IF(OR(N12-M12&lt;0,N12*24&gt;23,AND(N12&gt;0,M12=0),AND(M12&lt;&gt;0,M12*24&lt;6)),"Fehler",N12-M12)</f>
        <v>0</v>
      </c>
      <c r="P12" s="22"/>
      <c r="R12" s="39"/>
    </row>
    <row r="13" spans="1:18" x14ac:dyDescent="0.25">
      <c r="B13" s="5" t="s">
        <v>0</v>
      </c>
      <c r="C13" s="6">
        <v>8</v>
      </c>
      <c r="D13" s="21">
        <f t="shared" si="6"/>
        <v>0</v>
      </c>
      <c r="E13" s="10" t="str">
        <f t="shared" si="7"/>
        <v/>
      </c>
      <c r="F13" s="10"/>
      <c r="G13" s="22"/>
      <c r="H13" s="22"/>
      <c r="I13" s="16">
        <f t="shared" si="11"/>
        <v>0</v>
      </c>
      <c r="J13" s="22"/>
      <c r="K13" s="22"/>
      <c r="L13" s="16">
        <f t="shared" si="12"/>
        <v>0</v>
      </c>
      <c r="M13" s="22"/>
      <c r="N13" s="22"/>
      <c r="O13" s="16">
        <f t="shared" si="13"/>
        <v>0</v>
      </c>
      <c r="P13" s="22"/>
      <c r="R13" s="39"/>
    </row>
    <row r="14" spans="1:18" x14ac:dyDescent="0.25">
      <c r="B14" s="5" t="s">
        <v>1</v>
      </c>
      <c r="C14" s="6">
        <v>9</v>
      </c>
      <c r="D14" s="21">
        <f t="shared" si="6"/>
        <v>0</v>
      </c>
      <c r="E14" s="10" t="str">
        <f t="shared" si="7"/>
        <v/>
      </c>
      <c r="F14" s="10"/>
      <c r="G14" s="22"/>
      <c r="H14" s="22"/>
      <c r="I14" s="16">
        <f t="shared" ref="I14" si="14">IF(OR(H14-G14&lt;0,H14*24&gt;23,AND(H14&gt;0,G14=0),AND(G14&lt;&gt;0,G14*24&lt;6)),"Fehler",H14-G14)</f>
        <v>0</v>
      </c>
      <c r="J14" s="22"/>
      <c r="K14" s="22"/>
      <c r="L14" s="16">
        <f t="shared" ref="L14" si="15">IF(OR(K14-J14&lt;0,K14*24&gt;23,AND(K14&gt;0,J14=0),AND(J14&lt;&gt;0,J14*24&lt;6)),"Fehler",K14-J14)</f>
        <v>0</v>
      </c>
      <c r="M14" s="22"/>
      <c r="N14" s="22"/>
      <c r="O14" s="16">
        <f t="shared" ref="O14" si="16">IF(OR(N14-M14&lt;0,N14*24&gt;23,AND(N14&gt;0,M14=0),AND(M14&lt;&gt;0,M14*24&lt;6)),"Fehler",N14-M14)</f>
        <v>0</v>
      </c>
      <c r="P14" s="22"/>
      <c r="R14" s="39"/>
    </row>
    <row r="15" spans="1:18" x14ac:dyDescent="0.25">
      <c r="B15" s="5" t="s">
        <v>2</v>
      </c>
      <c r="C15" s="6">
        <v>10</v>
      </c>
      <c r="D15" s="21">
        <f t="shared" si="6"/>
        <v>0</v>
      </c>
      <c r="E15" s="10" t="str">
        <f t="shared" si="7"/>
        <v/>
      </c>
      <c r="F15" s="10"/>
      <c r="G15" s="22"/>
      <c r="H15" s="22"/>
      <c r="I15" s="16">
        <f t="shared" si="11"/>
        <v>0</v>
      </c>
      <c r="J15" s="22"/>
      <c r="K15" s="22"/>
      <c r="L15" s="16">
        <f t="shared" si="12"/>
        <v>0</v>
      </c>
      <c r="M15" s="22"/>
      <c r="N15" s="22"/>
      <c r="O15" s="16">
        <f t="shared" si="13"/>
        <v>0</v>
      </c>
      <c r="P15" s="22"/>
      <c r="R15" s="39"/>
    </row>
    <row r="16" spans="1:18" x14ac:dyDescent="0.25">
      <c r="B16" s="1" t="s">
        <v>3</v>
      </c>
      <c r="C16" s="2">
        <v>11</v>
      </c>
      <c r="D16" s="2"/>
      <c r="E16" s="9">
        <f t="shared" ref="E16" si="17">SUM(D10:D15)*24</f>
        <v>0</v>
      </c>
      <c r="F16" s="9"/>
      <c r="G16" s="19"/>
      <c r="H16" s="19"/>
      <c r="I16" s="17"/>
      <c r="J16" s="19"/>
      <c r="K16" s="19"/>
      <c r="L16" s="17"/>
      <c r="M16" s="19"/>
      <c r="N16" s="19"/>
      <c r="O16" s="17"/>
      <c r="P16" s="17"/>
      <c r="Q16" s="17"/>
      <c r="R16" s="17"/>
    </row>
    <row r="17" spans="1:18" x14ac:dyDescent="0.25">
      <c r="A17" s="45">
        <v>33</v>
      </c>
      <c r="B17" s="5" t="s">
        <v>4</v>
      </c>
      <c r="C17" s="6">
        <v>12</v>
      </c>
      <c r="D17" s="21">
        <f t="shared" ref="D17:D22" si="18">IF(P17&gt;0,P17,(I17+L17+O17))</f>
        <v>0</v>
      </c>
      <c r="E17" s="10" t="str">
        <f t="shared" ref="E17:E22" si="19">IF(D17*24&gt;10,"FEHLER","")</f>
        <v/>
      </c>
      <c r="F17" s="10"/>
      <c r="G17" s="22"/>
      <c r="H17" s="22"/>
      <c r="I17" s="16">
        <f t="shared" ref="I17:I18" si="20">IF(OR(H17-G17&lt;0,H17*24&gt;23,AND(H17&gt;0,G17=0),AND(G17&lt;&gt;0,G17*24&lt;6)),"Fehler",H17-G17)</f>
        <v>0</v>
      </c>
      <c r="J17" s="22"/>
      <c r="K17" s="22"/>
      <c r="L17" s="16">
        <f t="shared" ref="L17:L18" si="21">IF(OR(K17-J17&lt;0,K17*24&gt;23,AND(K17&gt;0,J17=0),AND(J17&lt;&gt;0,J17*24&lt;6)),"Fehler",K17-J17)</f>
        <v>0</v>
      </c>
      <c r="M17" s="22"/>
      <c r="N17" s="22"/>
      <c r="O17" s="16">
        <f t="shared" ref="O17:O18" si="22">IF(OR(N17-M17&lt;0,N17*24&gt;23,AND(N17&gt;0,M17=0),AND(M17&lt;&gt;0,M17*24&lt;6)),"Fehler",N17-M17)</f>
        <v>0</v>
      </c>
      <c r="P17" s="22"/>
      <c r="R17" s="39"/>
    </row>
    <row r="18" spans="1:18" x14ac:dyDescent="0.25">
      <c r="B18" s="5" t="s">
        <v>5</v>
      </c>
      <c r="C18" s="6">
        <v>13</v>
      </c>
      <c r="D18" s="21">
        <f t="shared" si="18"/>
        <v>0</v>
      </c>
      <c r="E18" s="10" t="str">
        <f t="shared" si="19"/>
        <v/>
      </c>
      <c r="F18" s="10"/>
      <c r="G18" s="22"/>
      <c r="H18" s="22"/>
      <c r="I18" s="16">
        <f t="shared" si="20"/>
        <v>0</v>
      </c>
      <c r="J18" s="22"/>
      <c r="K18" s="22"/>
      <c r="L18" s="16">
        <f t="shared" si="21"/>
        <v>0</v>
      </c>
      <c r="M18" s="22"/>
      <c r="N18" s="22"/>
      <c r="O18" s="16">
        <f t="shared" si="22"/>
        <v>0</v>
      </c>
      <c r="P18" s="22"/>
      <c r="R18" s="39"/>
    </row>
    <row r="19" spans="1:18" x14ac:dyDescent="0.25">
      <c r="B19" s="5" t="s">
        <v>6</v>
      </c>
      <c r="C19" s="6">
        <v>14</v>
      </c>
      <c r="D19" s="21">
        <f t="shared" si="18"/>
        <v>0</v>
      </c>
      <c r="E19" s="10" t="str">
        <f t="shared" si="19"/>
        <v/>
      </c>
      <c r="F19" s="10"/>
      <c r="G19" s="22"/>
      <c r="H19" s="22"/>
      <c r="I19" s="16">
        <f t="shared" ref="I19:I22" si="23">IF(OR(H19-G19&lt;0,H19*24&gt;23,AND(H19&gt;0,G19=0),AND(G19&lt;&gt;0,G19*24&lt;6)),"Fehler",H19-G19)</f>
        <v>0</v>
      </c>
      <c r="J19" s="22"/>
      <c r="K19" s="22"/>
      <c r="L19" s="16">
        <f t="shared" ref="L19:L22" si="24">IF(OR(K19-J19&lt;0,K19*24&gt;23,AND(K19&gt;0,J19=0),AND(J19&lt;&gt;0,J19*24&lt;6)),"Fehler",K19-J19)</f>
        <v>0</v>
      </c>
      <c r="M19" s="22"/>
      <c r="N19" s="22"/>
      <c r="O19" s="16">
        <f t="shared" ref="O19:O22" si="25">IF(OR(N19-M19&lt;0,N19*24&gt;23,AND(N19&gt;0,M19=0),AND(M19&lt;&gt;0,M19*24&lt;6)),"Fehler",N19-M19)</f>
        <v>0</v>
      </c>
      <c r="P19" s="22"/>
      <c r="R19" s="39"/>
    </row>
    <row r="20" spans="1:18" x14ac:dyDescent="0.25">
      <c r="B20" s="5" t="s">
        <v>0</v>
      </c>
      <c r="C20" s="6">
        <v>15</v>
      </c>
      <c r="D20" s="21">
        <f t="shared" si="18"/>
        <v>0</v>
      </c>
      <c r="E20" s="10" t="str">
        <f t="shared" si="19"/>
        <v/>
      </c>
      <c r="F20" s="10"/>
      <c r="G20" s="22"/>
      <c r="H20" s="22"/>
      <c r="I20" s="16">
        <f t="shared" si="23"/>
        <v>0</v>
      </c>
      <c r="J20" s="22"/>
      <c r="K20" s="22"/>
      <c r="L20" s="16">
        <f t="shared" si="24"/>
        <v>0</v>
      </c>
      <c r="M20" s="22"/>
      <c r="N20" s="22"/>
      <c r="O20" s="16">
        <f t="shared" si="25"/>
        <v>0</v>
      </c>
      <c r="P20" s="22"/>
      <c r="R20" s="39"/>
    </row>
    <row r="21" spans="1:18" x14ac:dyDescent="0.25">
      <c r="B21" s="5" t="s">
        <v>1</v>
      </c>
      <c r="C21" s="6">
        <v>16</v>
      </c>
      <c r="D21" s="21">
        <f t="shared" si="18"/>
        <v>0</v>
      </c>
      <c r="E21" s="10" t="str">
        <f t="shared" si="19"/>
        <v/>
      </c>
      <c r="F21" s="10"/>
      <c r="G21" s="22"/>
      <c r="H21" s="22"/>
      <c r="I21" s="16">
        <f t="shared" ref="I21" si="26">IF(OR(H21-G21&lt;0,H21*24&gt;23,AND(H21&gt;0,G21=0),AND(G21&lt;&gt;0,G21*24&lt;6)),"Fehler",H21-G21)</f>
        <v>0</v>
      </c>
      <c r="J21" s="22"/>
      <c r="K21" s="22"/>
      <c r="L21" s="16">
        <f t="shared" ref="L21" si="27">IF(OR(K21-J21&lt;0,K21*24&gt;23,AND(K21&gt;0,J21=0),AND(J21&lt;&gt;0,J21*24&lt;6)),"Fehler",K21-J21)</f>
        <v>0</v>
      </c>
      <c r="M21" s="22"/>
      <c r="N21" s="22"/>
      <c r="O21" s="16">
        <f t="shared" ref="O21" si="28">IF(OR(N21-M21&lt;0,N21*24&gt;23,AND(N21&gt;0,M21=0),AND(M21&lt;&gt;0,M21*24&lt;6)),"Fehler",N21-M21)</f>
        <v>0</v>
      </c>
      <c r="P21" s="22"/>
      <c r="R21" s="39"/>
    </row>
    <row r="22" spans="1:18" x14ac:dyDescent="0.25">
      <c r="B22" s="5" t="s">
        <v>2</v>
      </c>
      <c r="C22" s="6">
        <v>17</v>
      </c>
      <c r="D22" s="21">
        <f t="shared" si="18"/>
        <v>0</v>
      </c>
      <c r="E22" s="10" t="str">
        <f t="shared" si="19"/>
        <v/>
      </c>
      <c r="F22" s="10"/>
      <c r="G22" s="22"/>
      <c r="H22" s="22"/>
      <c r="I22" s="16">
        <f t="shared" si="23"/>
        <v>0</v>
      </c>
      <c r="J22" s="22"/>
      <c r="K22" s="22"/>
      <c r="L22" s="16">
        <f t="shared" si="24"/>
        <v>0</v>
      </c>
      <c r="M22" s="22"/>
      <c r="N22" s="22"/>
      <c r="O22" s="16">
        <f t="shared" si="25"/>
        <v>0</v>
      </c>
      <c r="P22" s="22"/>
      <c r="R22" s="39"/>
    </row>
    <row r="23" spans="1:18" x14ac:dyDescent="0.25">
      <c r="B23" s="1" t="s">
        <v>3</v>
      </c>
      <c r="C23" s="2">
        <v>18</v>
      </c>
      <c r="D23" s="2"/>
      <c r="E23" s="9">
        <f>SUM(D17:D22)*24</f>
        <v>0</v>
      </c>
      <c r="F23" s="9"/>
      <c r="G23" s="19"/>
      <c r="H23" s="19"/>
      <c r="I23" s="17"/>
      <c r="J23" s="19"/>
      <c r="K23" s="19"/>
      <c r="L23" s="17"/>
      <c r="M23" s="19"/>
      <c r="N23" s="19"/>
      <c r="O23" s="17"/>
      <c r="P23" s="17"/>
      <c r="Q23" s="17"/>
      <c r="R23" s="17"/>
    </row>
    <row r="24" spans="1:18" x14ac:dyDescent="0.25">
      <c r="A24" s="45">
        <v>34</v>
      </c>
      <c r="B24" s="5" t="s">
        <v>4</v>
      </c>
      <c r="C24" s="6">
        <v>19</v>
      </c>
      <c r="D24" s="21">
        <f t="shared" ref="D24:D29" si="29">IF(P24&gt;0,P24,(I24+L24+O24))</f>
        <v>0</v>
      </c>
      <c r="E24" s="10" t="str">
        <f t="shared" ref="E24:E29" si="30">IF(D24*24&gt;10,"FEHLER","")</f>
        <v/>
      </c>
      <c r="F24" s="10"/>
      <c r="G24" s="22"/>
      <c r="H24" s="22"/>
      <c r="I24" s="16">
        <f t="shared" ref="I24:I25" si="31">IF(OR(H24-G24&lt;0,H24*24&gt;23,AND(H24&gt;0,G24=0),AND(G24&lt;&gt;0,G24*24&lt;6)),"Fehler",H24-G24)</f>
        <v>0</v>
      </c>
      <c r="J24" s="22"/>
      <c r="K24" s="22"/>
      <c r="L24" s="16">
        <f t="shared" ref="L24:L25" si="32">IF(OR(K24-J24&lt;0,K24*24&gt;23,AND(K24&gt;0,J24=0),AND(J24&lt;&gt;0,J24*24&lt;6)),"Fehler",K24-J24)</f>
        <v>0</v>
      </c>
      <c r="M24" s="22"/>
      <c r="N24" s="22"/>
      <c r="O24" s="16">
        <f t="shared" ref="O24:O25" si="33">IF(OR(N24-M24&lt;0,N24*24&gt;23,AND(N24&gt;0,M24=0),AND(M24&lt;&gt;0,M24*24&lt;6)),"Fehler",N24-M24)</f>
        <v>0</v>
      </c>
      <c r="P24" s="22"/>
      <c r="R24" s="39"/>
    </row>
    <row r="25" spans="1:18" x14ac:dyDescent="0.25">
      <c r="B25" s="5" t="s">
        <v>5</v>
      </c>
      <c r="C25" s="6">
        <v>20</v>
      </c>
      <c r="D25" s="21">
        <f t="shared" si="29"/>
        <v>0</v>
      </c>
      <c r="E25" s="10" t="str">
        <f t="shared" si="30"/>
        <v/>
      </c>
      <c r="F25" s="10"/>
      <c r="G25" s="22"/>
      <c r="H25" s="22"/>
      <c r="I25" s="16">
        <f t="shared" si="31"/>
        <v>0</v>
      </c>
      <c r="J25" s="22"/>
      <c r="K25" s="22"/>
      <c r="L25" s="16">
        <f t="shared" si="32"/>
        <v>0</v>
      </c>
      <c r="M25" s="22"/>
      <c r="N25" s="22"/>
      <c r="O25" s="16">
        <f t="shared" si="33"/>
        <v>0</v>
      </c>
      <c r="P25" s="22"/>
      <c r="R25" s="39"/>
    </row>
    <row r="26" spans="1:18" x14ac:dyDescent="0.25">
      <c r="B26" s="5" t="s">
        <v>6</v>
      </c>
      <c r="C26" s="6">
        <v>21</v>
      </c>
      <c r="D26" s="21">
        <f t="shared" si="29"/>
        <v>0</v>
      </c>
      <c r="E26" s="10" t="str">
        <f t="shared" si="30"/>
        <v/>
      </c>
      <c r="F26" s="10"/>
      <c r="G26" s="22"/>
      <c r="H26" s="22"/>
      <c r="I26" s="16">
        <f t="shared" ref="I26" si="34">IF(OR(H26-G26&lt;0,H26*24&gt;23,AND(H26&gt;0,G26=0),AND(G26&lt;&gt;0,G26*24&lt;6)),"Fehler",H26-G26)</f>
        <v>0</v>
      </c>
      <c r="J26" s="22"/>
      <c r="K26" s="22"/>
      <c r="L26" s="16">
        <f t="shared" ref="L26" si="35">IF(OR(K26-J26&lt;0,K26*24&gt;23,AND(K26&gt;0,J26=0),AND(J26&lt;&gt;0,J26*24&lt;6)),"Fehler",K26-J26)</f>
        <v>0</v>
      </c>
      <c r="M26" s="22"/>
      <c r="N26" s="22"/>
      <c r="O26" s="16">
        <f t="shared" ref="O26" si="36">IF(OR(N26-M26&lt;0,N26*24&gt;23,AND(N26&gt;0,M26=0),AND(M26&lt;&gt;0,M26*24&lt;6)),"Fehler",N26-M26)</f>
        <v>0</v>
      </c>
      <c r="P26" s="22"/>
      <c r="R26" s="39"/>
    </row>
    <row r="27" spans="1:18" x14ac:dyDescent="0.25">
      <c r="B27" s="5" t="s">
        <v>0</v>
      </c>
      <c r="C27" s="6">
        <v>22</v>
      </c>
      <c r="D27" s="21">
        <f t="shared" si="29"/>
        <v>0</v>
      </c>
      <c r="E27" s="10" t="str">
        <f t="shared" si="30"/>
        <v/>
      </c>
      <c r="F27" s="10"/>
      <c r="G27" s="22"/>
      <c r="H27" s="22"/>
      <c r="I27" s="16">
        <f t="shared" ref="I27" si="37">IF(OR(H27-G27&lt;0,H27*24&gt;23,AND(H27&gt;0,G27=0),AND(G27&lt;&gt;0,G27*24&lt;6)),"Fehler",H27-G27)</f>
        <v>0</v>
      </c>
      <c r="J27" s="22"/>
      <c r="K27" s="22"/>
      <c r="L27" s="16">
        <f t="shared" ref="L27" si="38">IF(OR(K27-J27&lt;0,K27*24&gt;23,AND(K27&gt;0,J27=0),AND(J27&lt;&gt;0,J27*24&lt;6)),"Fehler",K27-J27)</f>
        <v>0</v>
      </c>
      <c r="M27" s="22"/>
      <c r="N27" s="22"/>
      <c r="O27" s="16">
        <f t="shared" ref="O27" si="39">IF(OR(N27-M27&lt;0,N27*24&gt;23,AND(N27&gt;0,M27=0),AND(M27&lt;&gt;0,M27*24&lt;6)),"Fehler",N27-M27)</f>
        <v>0</v>
      </c>
      <c r="P27" s="22"/>
      <c r="R27" s="39"/>
    </row>
    <row r="28" spans="1:18" x14ac:dyDescent="0.25">
      <c r="B28" s="5" t="s">
        <v>1</v>
      </c>
      <c r="C28" s="6">
        <v>23</v>
      </c>
      <c r="D28" s="21">
        <f t="shared" si="29"/>
        <v>0</v>
      </c>
      <c r="E28" s="10" t="str">
        <f t="shared" si="30"/>
        <v/>
      </c>
      <c r="F28" s="10"/>
      <c r="G28" s="22"/>
      <c r="H28" s="22"/>
      <c r="I28" s="16">
        <f>IF(OR(H28-G28&lt;0,H28*24&gt;23,AND(H28&gt;0,G28=0),AND(G28&lt;&gt;0,G28*24&lt;6)),"Fehler",H28-G28)</f>
        <v>0</v>
      </c>
      <c r="J28" s="22"/>
      <c r="K28" s="22"/>
      <c r="L28" s="16">
        <f>IF(OR(K28-J28&lt;0,K28*24&gt;23,AND(K28&gt;0,J28=0),AND(J28&lt;&gt;0,J28*24&lt;6)),"Fehler",K28-J28)</f>
        <v>0</v>
      </c>
      <c r="M28" s="22"/>
      <c r="N28" s="22"/>
      <c r="O28" s="16">
        <f>IF(OR(N28-M28&lt;0,N28*24&gt;23,AND(N28&gt;0,M28=0),AND(M28&lt;&gt;0,M28*24&lt;6)),"Fehler",N28-M28)</f>
        <v>0</v>
      </c>
      <c r="P28" s="22"/>
      <c r="R28" s="39"/>
    </row>
    <row r="29" spans="1:18" x14ac:dyDescent="0.25">
      <c r="B29" s="5" t="s">
        <v>2</v>
      </c>
      <c r="C29" s="6">
        <v>24</v>
      </c>
      <c r="D29" s="21">
        <f t="shared" si="29"/>
        <v>0</v>
      </c>
      <c r="E29" s="10" t="str">
        <f t="shared" si="30"/>
        <v/>
      </c>
      <c r="F29" s="10"/>
      <c r="G29" s="22"/>
      <c r="H29" s="22"/>
      <c r="I29" s="16">
        <f>IF(OR(H29-G29&lt;0,H29*24&gt;23,AND(H29&gt;0,G29=0),AND(G29&lt;&gt;0,G29*24&lt;6)),"Fehler",H29-G29)</f>
        <v>0</v>
      </c>
      <c r="J29" s="22"/>
      <c r="K29" s="22"/>
      <c r="L29" s="16">
        <f>IF(OR(K29-J29&lt;0,K29*24&gt;23,AND(K29&gt;0,J29=0),AND(J29&lt;&gt;0,J29*24&lt;6)),"Fehler",K29-J29)</f>
        <v>0</v>
      </c>
      <c r="M29" s="22"/>
      <c r="N29" s="22"/>
      <c r="O29" s="16">
        <f>IF(OR(N29-M29&lt;0,N29*24&gt;23,AND(N29&gt;0,M29=0),AND(M29&lt;&gt;0,M29*24&lt;6)),"Fehler",N29-M29)</f>
        <v>0</v>
      </c>
      <c r="P29" s="22"/>
      <c r="R29" s="39"/>
    </row>
    <row r="30" spans="1:18" x14ac:dyDescent="0.25">
      <c r="B30" s="1" t="s">
        <v>3</v>
      </c>
      <c r="C30" s="2">
        <v>25</v>
      </c>
      <c r="D30" s="2"/>
      <c r="E30" s="9">
        <f>SUM(D24:D29)*24</f>
        <v>0</v>
      </c>
      <c r="F30" s="9"/>
      <c r="G30" s="19"/>
      <c r="H30" s="19"/>
      <c r="I30" s="17"/>
      <c r="J30" s="19"/>
      <c r="K30" s="19"/>
      <c r="L30" s="17"/>
      <c r="M30" s="19"/>
      <c r="N30" s="19"/>
      <c r="O30" s="17"/>
      <c r="P30" s="17"/>
      <c r="Q30" s="17"/>
      <c r="R30" s="17"/>
    </row>
    <row r="31" spans="1:18" x14ac:dyDescent="0.25">
      <c r="A31" s="45">
        <v>35</v>
      </c>
      <c r="B31" s="5" t="s">
        <v>4</v>
      </c>
      <c r="C31" s="6">
        <v>26</v>
      </c>
      <c r="D31" s="21">
        <f t="shared" ref="D31:D36" si="40">IF(P31&gt;0,P31,(I31+L31+O31))</f>
        <v>0</v>
      </c>
      <c r="E31" s="10" t="str">
        <f t="shared" ref="E31:E32" si="41">IF(D31*24&gt;10,"F:&gt;10h","")</f>
        <v/>
      </c>
      <c r="F31" s="10"/>
      <c r="G31" s="22"/>
      <c r="H31" s="22"/>
      <c r="I31" s="16">
        <f t="shared" ref="I31:I32" si="42">IF(OR(H31-G31&lt;0,H31*24&gt;23,AND(H31&gt;0,G31=0),AND(G31&lt;&gt;0,G31*24&lt;6)),"Fehler",H31-G31)</f>
        <v>0</v>
      </c>
      <c r="J31" s="22"/>
      <c r="K31" s="22"/>
      <c r="L31" s="16">
        <f t="shared" ref="L31:L32" si="43">IF(OR(K31-J31&lt;0,K31*24&gt;23,AND(K31&gt;0,J31=0),AND(J31&lt;&gt;0,J31*24&lt;6)),"Fehler",K31-J31)</f>
        <v>0</v>
      </c>
      <c r="M31" s="22"/>
      <c r="N31" s="22"/>
      <c r="O31" s="16">
        <f t="shared" ref="O31:O32" si="44">IF(OR(N31-M31&lt;0,N31*24&gt;23,AND(N31&gt;0,M31=0),AND(M31&lt;&gt;0,M31*24&lt;6)),"Fehler",N31-M31)</f>
        <v>0</v>
      </c>
      <c r="P31" s="22"/>
      <c r="R31" s="39"/>
    </row>
    <row r="32" spans="1:18" x14ac:dyDescent="0.25">
      <c r="B32" s="5" t="s">
        <v>5</v>
      </c>
      <c r="C32" s="6">
        <v>27</v>
      </c>
      <c r="D32" s="21">
        <f t="shared" si="40"/>
        <v>0</v>
      </c>
      <c r="E32" s="10" t="str">
        <f t="shared" si="41"/>
        <v/>
      </c>
      <c r="F32" s="10"/>
      <c r="G32" s="22"/>
      <c r="H32" s="22"/>
      <c r="I32" s="16">
        <f t="shared" si="42"/>
        <v>0</v>
      </c>
      <c r="J32" s="22"/>
      <c r="K32" s="22"/>
      <c r="L32" s="16">
        <f t="shared" si="43"/>
        <v>0</v>
      </c>
      <c r="M32" s="22"/>
      <c r="N32" s="22"/>
      <c r="O32" s="16">
        <f t="shared" si="44"/>
        <v>0</v>
      </c>
      <c r="P32" s="22"/>
      <c r="R32" s="39"/>
    </row>
    <row r="33" spans="2:18" x14ac:dyDescent="0.25">
      <c r="B33" s="5" t="s">
        <v>6</v>
      </c>
      <c r="C33" s="6">
        <v>28</v>
      </c>
      <c r="D33" s="21">
        <f t="shared" si="40"/>
        <v>0</v>
      </c>
      <c r="E33" s="10" t="str">
        <f t="shared" ref="E33" si="45">IF(D33*24&gt;10,"F:&gt;10h","")</f>
        <v/>
      </c>
      <c r="F33" s="10"/>
      <c r="G33" s="22"/>
      <c r="H33" s="22"/>
      <c r="I33" s="16">
        <f t="shared" ref="I33" si="46">IF(OR(H33-G33&lt;0,H33*24&gt;23,AND(H33&gt;0,G33=0),AND(G33&lt;&gt;0,G33*24&lt;6)),"Fehler",H33-G33)</f>
        <v>0</v>
      </c>
      <c r="J33" s="22"/>
      <c r="K33" s="22"/>
      <c r="L33" s="16">
        <f t="shared" ref="L33" si="47">IF(OR(K33-J33&lt;0,K33*24&gt;23,AND(K33&gt;0,J33=0),AND(J33&lt;&gt;0,J33*24&lt;6)),"Fehler",K33-J33)</f>
        <v>0</v>
      </c>
      <c r="M33" s="22"/>
      <c r="N33" s="22"/>
      <c r="O33" s="16">
        <f t="shared" ref="O33" si="48">IF(OR(N33-M33&lt;0,N33*24&gt;23,AND(N33&gt;0,M33=0),AND(M33&lt;&gt;0,M33*24&lt;6)),"Fehler",N33-M33)</f>
        <v>0</v>
      </c>
      <c r="P33" s="22"/>
      <c r="R33" s="39"/>
    </row>
    <row r="34" spans="2:18" x14ac:dyDescent="0.25">
      <c r="B34" s="5" t="s">
        <v>0</v>
      </c>
      <c r="C34" s="6">
        <v>29</v>
      </c>
      <c r="D34" s="21">
        <f t="shared" si="40"/>
        <v>0</v>
      </c>
      <c r="E34" s="10" t="str">
        <f t="shared" ref="E34" si="49">IF(D34*24&gt;10,"F:&gt;10h","")</f>
        <v/>
      </c>
      <c r="F34" s="10"/>
      <c r="G34" s="22"/>
      <c r="H34" s="22"/>
      <c r="I34" s="16">
        <f t="shared" ref="I34" si="50">IF(OR(H34-G34&lt;0,H34*24&gt;23,AND(H34&gt;0,G34=0),AND(G34&lt;&gt;0,G34*24&lt;6)),"Fehler",H34-G34)</f>
        <v>0</v>
      </c>
      <c r="J34" s="22"/>
      <c r="K34" s="22"/>
      <c r="L34" s="16">
        <f t="shared" ref="L34" si="51">IF(OR(K34-J34&lt;0,K34*24&gt;23,AND(K34&gt;0,J34=0),AND(J34&lt;&gt;0,J34*24&lt;6)),"Fehler",K34-J34)</f>
        <v>0</v>
      </c>
      <c r="M34" s="22"/>
      <c r="N34" s="22"/>
      <c r="O34" s="16">
        <f t="shared" ref="O34" si="52">IF(OR(N34-M34&lt;0,N34*24&gt;23,AND(N34&gt;0,M34=0),AND(M34&lt;&gt;0,M34*24&lt;6)),"Fehler",N34-M34)</f>
        <v>0</v>
      </c>
      <c r="P34" s="22"/>
      <c r="R34" s="39"/>
    </row>
    <row r="35" spans="2:18" x14ac:dyDescent="0.25">
      <c r="B35" s="5" t="s">
        <v>1</v>
      </c>
      <c r="C35" s="6">
        <v>30</v>
      </c>
      <c r="D35" s="21">
        <f t="shared" si="40"/>
        <v>0</v>
      </c>
      <c r="E35" s="10" t="str">
        <f t="shared" ref="E35" si="53">IF(D35*24&gt;10,"F:&gt;10h","")</f>
        <v/>
      </c>
      <c r="F35" s="10"/>
      <c r="G35" s="22"/>
      <c r="H35" s="22"/>
      <c r="I35" s="16">
        <f>IF(OR(H35-G35&lt;0,H35*24&gt;23,AND(H35&gt;0,G35=0),AND(G35&lt;&gt;0,G35*24&lt;6)),"Fehler",H35-G35)</f>
        <v>0</v>
      </c>
      <c r="J35" s="22"/>
      <c r="K35" s="22"/>
      <c r="L35" s="16">
        <f>IF(OR(K35-J35&lt;0,K35*24&gt;23,AND(K35&gt;0,J35=0),AND(J35&lt;&gt;0,J35*24&lt;6)),"Fehler",K35-J35)</f>
        <v>0</v>
      </c>
      <c r="M35" s="22"/>
      <c r="N35" s="22"/>
      <c r="O35" s="16">
        <f>IF(OR(N35-M35&lt;0,N35*24&gt;23,AND(N35&gt;0,M35=0),AND(M35&lt;&gt;0,M35*24&lt;6)),"Fehler",N35-M35)</f>
        <v>0</v>
      </c>
      <c r="P35" s="22"/>
      <c r="R35" s="39"/>
    </row>
    <row r="36" spans="2:18" x14ac:dyDescent="0.25">
      <c r="B36" s="5" t="s">
        <v>2</v>
      </c>
      <c r="C36" s="6">
        <v>31</v>
      </c>
      <c r="D36" s="21">
        <f t="shared" si="40"/>
        <v>0</v>
      </c>
      <c r="E36" s="10" t="str">
        <f t="shared" ref="E36" si="54">IF(D36*24&gt;10,"F:&gt;10h","")</f>
        <v/>
      </c>
      <c r="F36" s="10"/>
      <c r="G36" s="22"/>
      <c r="H36" s="22"/>
      <c r="I36" s="16">
        <f>IF(OR(H36-G36&lt;0,H36*24&gt;23,AND(H36&gt;0,G36=0),AND(G36&lt;&gt;0,G36*24&lt;6)),"Fehler",H36-G36)</f>
        <v>0</v>
      </c>
      <c r="J36" s="22"/>
      <c r="K36" s="22"/>
      <c r="L36" s="16">
        <f>IF(OR(K36-J36&lt;0,K36*24&gt;23,AND(K36&gt;0,J36=0),AND(J36&lt;&gt;0,J36*24&lt;6)),"Fehler",K36-J36)</f>
        <v>0</v>
      </c>
      <c r="M36" s="22"/>
      <c r="N36" s="22"/>
      <c r="O36" s="16">
        <f>IF(OR(N36-M36&lt;0,N36*24&gt;23,AND(N36&gt;0,M36=0),AND(M36&lt;&gt;0,M36*24&lt;6)),"Fehler",N36-M36)</f>
        <v>0</v>
      </c>
      <c r="P36" s="22"/>
      <c r="R36" s="39"/>
    </row>
    <row r="37" spans="2:18" x14ac:dyDescent="0.25">
      <c r="B37" s="1" t="s">
        <v>3</v>
      </c>
      <c r="C37" s="2"/>
      <c r="D37" s="2"/>
      <c r="E37" s="9">
        <f>SUM(D31:D36)*24</f>
        <v>0</v>
      </c>
      <c r="F37" s="9"/>
      <c r="G37" s="19"/>
      <c r="H37" s="19"/>
      <c r="I37" s="17"/>
      <c r="J37" s="19"/>
      <c r="K37" s="19"/>
      <c r="L37" s="17"/>
      <c r="M37" s="19"/>
      <c r="N37" s="19"/>
      <c r="O37" s="17"/>
      <c r="P37" s="17"/>
      <c r="Q37" s="17"/>
      <c r="R37" s="17"/>
    </row>
  </sheetData>
  <sheetProtection algorithmName="SHA-512" hashValue="BU0LfBF5+bi85UcD+/4SJDCn4C+1vP22qFxbq4SwrakM37nZOP60YmdhpxC7PMgA9nPMx4CKZfVtI8Y+ghx9cg==" saltValue="ItukQG/0EQm57zn4kXPRnQ==" spinCount="100000" sheet="1" objects="1" scenarios="1" selectLockedCells="1"/>
  <conditionalFormatting sqref="F4:F5">
    <cfRule type="cellIs" dxfId="526" priority="554" operator="equal">
      <formula>0</formula>
    </cfRule>
    <cfRule type="cellIs" dxfId="525" priority="555" operator="greaterThan">
      <formula>0</formula>
    </cfRule>
    <cfRule type="cellIs" dxfId="524" priority="556" operator="lessThan">
      <formula>0</formula>
    </cfRule>
  </conditionalFormatting>
  <conditionalFormatting sqref="E8:F9">
    <cfRule type="containsText" dxfId="523" priority="537" operator="containsText" text="F:&gt;10h">
      <formula>NOT(ISERROR(SEARCH("F:&gt;10h",E8)))</formula>
    </cfRule>
  </conditionalFormatting>
  <conditionalFormatting sqref="E16:F16">
    <cfRule type="containsText" dxfId="522" priority="524" operator="containsText" text="F:&gt;10h">
      <formula>NOT(ISERROR(SEARCH("F:&gt;10h",E16)))</formula>
    </cfRule>
  </conditionalFormatting>
  <conditionalFormatting sqref="E23:F23">
    <cfRule type="containsText" dxfId="521" priority="511" operator="containsText" text="F:&gt;10h">
      <formula>NOT(ISERROR(SEARCH("F:&gt;10h",E23)))</formula>
    </cfRule>
  </conditionalFormatting>
  <conditionalFormatting sqref="E30:F30">
    <cfRule type="containsText" dxfId="520" priority="498" operator="containsText" text="F:&gt;10h">
      <formula>NOT(ISERROR(SEARCH("F:&gt;10h",E30)))</formula>
    </cfRule>
  </conditionalFormatting>
  <conditionalFormatting sqref="E35:F36">
    <cfRule type="containsText" dxfId="519" priority="472" operator="containsText" text="F:&gt;10h">
      <formula>NOT(ISERROR(SEARCH("F:&gt;10h",E35)))</formula>
    </cfRule>
  </conditionalFormatting>
  <conditionalFormatting sqref="D35:D36 D8:D9 D16 D23 D30">
    <cfRule type="cellIs" dxfId="518" priority="434" operator="greaterThan">
      <formula>0.416666666666667</formula>
    </cfRule>
    <cfRule type="cellIs" dxfId="517" priority="435" operator="greaterThan">
      <formula>0.333333333333333</formula>
    </cfRule>
  </conditionalFormatting>
  <conditionalFormatting sqref="D35:D36 D8:D9 D16 D23 D30">
    <cfRule type="cellIs" dxfId="516" priority="433" operator="equal">
      <formula>0</formula>
    </cfRule>
  </conditionalFormatting>
  <conditionalFormatting sqref="E3">
    <cfRule type="cellIs" dxfId="515" priority="363" operator="equal">
      <formula>0</formula>
    </cfRule>
    <cfRule type="cellIs" dxfId="514" priority="364" operator="greaterThan">
      <formula>0</formula>
    </cfRule>
    <cfRule type="cellIs" dxfId="513" priority="365" operator="lessThan">
      <formula>0</formula>
    </cfRule>
  </conditionalFormatting>
  <conditionalFormatting sqref="R2">
    <cfRule type="cellIs" dxfId="512" priority="361" operator="notEqual">
      <formula>""""""</formula>
    </cfRule>
  </conditionalFormatting>
  <conditionalFormatting sqref="I35:I36 L35:L36 O35:O36 I8:I9 L8:L9 O8:O9 I16 L16 O16 I23 L23 O23 I30 L30 O30">
    <cfRule type="cellIs" dxfId="511" priority="231" operator="greaterThan">
      <formula>0</formula>
    </cfRule>
    <cfRule type="cellIs" dxfId="510" priority="232" operator="equal">
      <formula>0</formula>
    </cfRule>
  </conditionalFormatting>
  <conditionalFormatting sqref="I35:I36 L35:L36 O35:O36 I8:I9 L8:L9 O8:O9 I16 L16 O16 I23 L23 O23 I30 L30 O30">
    <cfRule type="cellIs" dxfId="509" priority="230" operator="equal">
      <formula>"Fehler"</formula>
    </cfRule>
  </conditionalFormatting>
  <conditionalFormatting sqref="D14:D15">
    <cfRule type="cellIs" dxfId="508" priority="172" operator="greaterThan">
      <formula>0.416666666666667</formula>
    </cfRule>
    <cfRule type="cellIs" dxfId="507" priority="173" operator="greaterThan">
      <formula>0.333333333333333</formula>
    </cfRule>
  </conditionalFormatting>
  <conditionalFormatting sqref="E14:F15">
    <cfRule type="containsText" dxfId="506" priority="171" operator="containsText" text="FEHLER">
      <formula>NOT(ISERROR(SEARCH("FEHLER",E14)))</formula>
    </cfRule>
  </conditionalFormatting>
  <conditionalFormatting sqref="D14:D15">
    <cfRule type="cellIs" dxfId="505" priority="170" operator="equal">
      <formula>0</formula>
    </cfRule>
  </conditionalFormatting>
  <conditionalFormatting sqref="O14:O15 L14:L15 I14:I15">
    <cfRule type="cellIs" dxfId="504" priority="168" operator="greaterThan">
      <formula>0</formula>
    </cfRule>
    <cfRule type="cellIs" dxfId="503" priority="169" operator="equal">
      <formula>0</formula>
    </cfRule>
  </conditionalFormatting>
  <conditionalFormatting sqref="O14:O15 L14:L15 I14:I15">
    <cfRule type="cellIs" dxfId="502" priority="167" operator="equal">
      <formula>"Fehler"</formula>
    </cfRule>
  </conditionalFormatting>
  <conditionalFormatting sqref="D21:D22">
    <cfRule type="cellIs" dxfId="501" priority="162" operator="greaterThan">
      <formula>0.416666666666667</formula>
    </cfRule>
    <cfRule type="cellIs" dxfId="500" priority="163" operator="greaterThan">
      <formula>0.333333333333333</formula>
    </cfRule>
  </conditionalFormatting>
  <conditionalFormatting sqref="E21:F22">
    <cfRule type="containsText" dxfId="499" priority="161" operator="containsText" text="FEHLER">
      <formula>NOT(ISERROR(SEARCH("FEHLER",E21)))</formula>
    </cfRule>
  </conditionalFormatting>
  <conditionalFormatting sqref="D21:D22">
    <cfRule type="cellIs" dxfId="498" priority="160" operator="equal">
      <formula>0</formula>
    </cfRule>
  </conditionalFormatting>
  <conditionalFormatting sqref="O21:O22 L21:L22 I21:I22">
    <cfRule type="cellIs" dxfId="497" priority="158" operator="greaterThan">
      <formula>0</formula>
    </cfRule>
    <cfRule type="cellIs" dxfId="496" priority="159" operator="equal">
      <formula>0</formula>
    </cfRule>
  </conditionalFormatting>
  <conditionalFormatting sqref="O21:O22 L21:L22 I21:I22">
    <cfRule type="cellIs" dxfId="495" priority="157" operator="equal">
      <formula>"Fehler"</formula>
    </cfRule>
  </conditionalFormatting>
  <conditionalFormatting sqref="D28:D29">
    <cfRule type="cellIs" dxfId="494" priority="152" operator="greaterThan">
      <formula>0.416666666666667</formula>
    </cfRule>
    <cfRule type="cellIs" dxfId="493" priority="153" operator="greaterThan">
      <formula>0.333333333333333</formula>
    </cfRule>
  </conditionalFormatting>
  <conditionalFormatting sqref="E28:F29">
    <cfRule type="containsText" dxfId="492" priority="151" operator="containsText" text="FEHLER">
      <formula>NOT(ISERROR(SEARCH("FEHLER",E28)))</formula>
    </cfRule>
  </conditionalFormatting>
  <conditionalFormatting sqref="D28:D29">
    <cfRule type="cellIs" dxfId="491" priority="150" operator="equal">
      <formula>0</formula>
    </cfRule>
  </conditionalFormatting>
  <conditionalFormatting sqref="O28:O29 L28:L29 I28:I29">
    <cfRule type="cellIs" dxfId="490" priority="148" operator="greaterThan">
      <formula>0</formula>
    </cfRule>
    <cfRule type="cellIs" dxfId="489" priority="149" operator="equal">
      <formula>0</formula>
    </cfRule>
  </conditionalFormatting>
  <conditionalFormatting sqref="O28:O29 L28:L29 I28:I29">
    <cfRule type="cellIs" dxfId="488" priority="147" operator="equal">
      <formula>"Fehler"</formula>
    </cfRule>
  </conditionalFormatting>
  <conditionalFormatting sqref="E6:F7">
    <cfRule type="containsText" dxfId="487" priority="140" operator="containsText" text="F:&gt;10h">
      <formula>NOT(ISERROR(SEARCH("F:&gt;10h",E6)))</formula>
    </cfRule>
  </conditionalFormatting>
  <conditionalFormatting sqref="D6:D7">
    <cfRule type="cellIs" dxfId="486" priority="138" operator="greaterThan">
      <formula>0.416666666666667</formula>
    </cfRule>
    <cfRule type="cellIs" dxfId="485" priority="139" operator="greaterThan">
      <formula>0.333333333333333</formula>
    </cfRule>
  </conditionalFormatting>
  <conditionalFormatting sqref="D6:D7">
    <cfRule type="cellIs" dxfId="484" priority="137" operator="equal">
      <formula>0</formula>
    </cfRule>
  </conditionalFormatting>
  <conditionalFormatting sqref="I6:I7 L6:L7 O6:O7">
    <cfRule type="cellIs" dxfId="483" priority="135" operator="greaterThan">
      <formula>0</formula>
    </cfRule>
    <cfRule type="cellIs" dxfId="482" priority="136" operator="equal">
      <formula>0</formula>
    </cfRule>
  </conditionalFormatting>
  <conditionalFormatting sqref="I6:I7 L6:L7 O6:O7">
    <cfRule type="cellIs" dxfId="481" priority="134" operator="equal">
      <formula>"Fehler"</formula>
    </cfRule>
  </conditionalFormatting>
  <conditionalFormatting sqref="D13 D11">
    <cfRule type="cellIs" dxfId="480" priority="92" operator="greaterThan">
      <formula>0.416666666666667</formula>
    </cfRule>
    <cfRule type="cellIs" dxfId="479" priority="93" operator="greaterThan">
      <formula>0.333333333333333</formula>
    </cfRule>
  </conditionalFormatting>
  <conditionalFormatting sqref="E13:F13 E11:F11">
    <cfRule type="containsText" dxfId="478" priority="91" operator="containsText" text="FEHLER">
      <formula>NOT(ISERROR(SEARCH("FEHLER",E11)))</formula>
    </cfRule>
  </conditionalFormatting>
  <conditionalFormatting sqref="D13 D11">
    <cfRule type="cellIs" dxfId="477" priority="90" operator="equal">
      <formula>0</formula>
    </cfRule>
  </conditionalFormatting>
  <conditionalFormatting sqref="O13 L13 I13 O11 L11 I11">
    <cfRule type="cellIs" dxfId="476" priority="88" operator="greaterThan">
      <formula>0</formula>
    </cfRule>
    <cfRule type="cellIs" dxfId="475" priority="89" operator="equal">
      <formula>0</formula>
    </cfRule>
  </conditionalFormatting>
  <conditionalFormatting sqref="O13 L13 I13 O11 L11 I11">
    <cfRule type="cellIs" dxfId="474" priority="87" operator="equal">
      <formula>"Fehler"</formula>
    </cfRule>
  </conditionalFormatting>
  <conditionalFormatting sqref="D17:D20">
    <cfRule type="cellIs" dxfId="473" priority="85" operator="greaterThan">
      <formula>0.416666666666667</formula>
    </cfRule>
    <cfRule type="cellIs" dxfId="472" priority="86" operator="greaterThan">
      <formula>0.333333333333333</formula>
    </cfRule>
  </conditionalFormatting>
  <conditionalFormatting sqref="E17:F20">
    <cfRule type="containsText" dxfId="471" priority="84" operator="containsText" text="FEHLER">
      <formula>NOT(ISERROR(SEARCH("FEHLER",E17)))</formula>
    </cfRule>
  </conditionalFormatting>
  <conditionalFormatting sqref="D17:D20">
    <cfRule type="cellIs" dxfId="470" priority="83" operator="equal">
      <formula>0</formula>
    </cfRule>
  </conditionalFormatting>
  <conditionalFormatting sqref="O17:O20 L17:L20 I17:I20">
    <cfRule type="cellIs" dxfId="469" priority="81" operator="greaterThan">
      <formula>0</formula>
    </cfRule>
    <cfRule type="cellIs" dxfId="468" priority="82" operator="equal">
      <formula>0</formula>
    </cfRule>
  </conditionalFormatting>
  <conditionalFormatting sqref="O17:O20 L17:L20 I17:I20">
    <cfRule type="cellIs" dxfId="467" priority="80" operator="equal">
      <formula>"Fehler"</formula>
    </cfRule>
  </conditionalFormatting>
  <conditionalFormatting sqref="D24:D27">
    <cfRule type="cellIs" dxfId="466" priority="78" operator="greaterThan">
      <formula>0.416666666666667</formula>
    </cfRule>
    <cfRule type="cellIs" dxfId="465" priority="79" operator="greaterThan">
      <formula>0.333333333333333</formula>
    </cfRule>
  </conditionalFormatting>
  <conditionalFormatting sqref="E24:F27">
    <cfRule type="containsText" dxfId="464" priority="77" operator="containsText" text="FEHLER">
      <formula>NOT(ISERROR(SEARCH("FEHLER",E24)))</formula>
    </cfRule>
  </conditionalFormatting>
  <conditionalFormatting sqref="D24:D27">
    <cfRule type="cellIs" dxfId="463" priority="76" operator="equal">
      <formula>0</formula>
    </cfRule>
  </conditionalFormatting>
  <conditionalFormatting sqref="O24:O27 L24:L27 I24:I27">
    <cfRule type="cellIs" dxfId="462" priority="74" operator="greaterThan">
      <formula>0</formula>
    </cfRule>
    <cfRule type="cellIs" dxfId="461" priority="75" operator="equal">
      <formula>0</formula>
    </cfRule>
  </conditionalFormatting>
  <conditionalFormatting sqref="O24:O27 L24:L27 I24:I27">
    <cfRule type="cellIs" dxfId="460" priority="73" operator="equal">
      <formula>"Fehler"</formula>
    </cfRule>
  </conditionalFormatting>
  <conditionalFormatting sqref="E31:F34">
    <cfRule type="containsText" dxfId="459" priority="72" operator="containsText" text="F:&gt;10h">
      <formula>NOT(ISERROR(SEARCH("F:&gt;10h",E31)))</formula>
    </cfRule>
  </conditionalFormatting>
  <conditionalFormatting sqref="D31:D34">
    <cfRule type="cellIs" dxfId="458" priority="70" operator="greaterThan">
      <formula>0.416666666666667</formula>
    </cfRule>
    <cfRule type="cellIs" dxfId="457" priority="71" operator="greaterThan">
      <formula>0.333333333333333</formula>
    </cfRule>
  </conditionalFormatting>
  <conditionalFormatting sqref="D31:D34">
    <cfRule type="cellIs" dxfId="456" priority="69" operator="equal">
      <formula>0</formula>
    </cfRule>
  </conditionalFormatting>
  <conditionalFormatting sqref="I31:I34 L31:L34 O31:O34">
    <cfRule type="cellIs" dxfId="455" priority="67" operator="greaterThan">
      <formula>0</formula>
    </cfRule>
    <cfRule type="cellIs" dxfId="454" priority="68" operator="equal">
      <formula>0</formula>
    </cfRule>
  </conditionalFormatting>
  <conditionalFormatting sqref="I31:I34 L31:L34 O31:O34">
    <cfRule type="cellIs" dxfId="453" priority="66" operator="equal">
      <formula>"Fehler"</formula>
    </cfRule>
  </conditionalFormatting>
  <conditionalFormatting sqref="E2">
    <cfRule type="cellIs" dxfId="452" priority="65" operator="equal">
      <formula>0</formula>
    </cfRule>
  </conditionalFormatting>
  <conditionalFormatting sqref="D12 D10">
    <cfRule type="cellIs" dxfId="451" priority="53" operator="greaterThan">
      <formula>0.416666666666667</formula>
    </cfRule>
    <cfRule type="cellIs" dxfId="450" priority="54" operator="greaterThan">
      <formula>0.333333333333333</formula>
    </cfRule>
  </conditionalFormatting>
  <conditionalFormatting sqref="E12:F12 E10:F10">
    <cfRule type="containsText" dxfId="449" priority="52" operator="containsText" text="FEHLER">
      <formula>NOT(ISERROR(SEARCH("FEHLER",E10)))</formula>
    </cfRule>
  </conditionalFormatting>
  <conditionalFormatting sqref="D12 D10">
    <cfRule type="cellIs" dxfId="448" priority="51" operator="equal">
      <formula>0</formula>
    </cfRule>
  </conditionalFormatting>
  <conditionalFormatting sqref="O12 L12 I12 O10 L10 I10">
    <cfRule type="cellIs" dxfId="447" priority="49" operator="greaterThan">
      <formula>0</formula>
    </cfRule>
    <cfRule type="cellIs" dxfId="446" priority="50" operator="equal">
      <formula>0</formula>
    </cfRule>
  </conditionalFormatting>
  <conditionalFormatting sqref="O12 L12 I12 O10 L10 I10">
    <cfRule type="cellIs" dxfId="445" priority="48" operator="equal">
      <formula>"Fehler"</formula>
    </cfRule>
  </conditionalFormatting>
  <conditionalFormatting sqref="E37:F37">
    <cfRule type="containsText" dxfId="444" priority="10" operator="containsText" text="F:&gt;10h">
      <formula>NOT(ISERROR(SEARCH("F:&gt;10h",E37)))</formula>
    </cfRule>
  </conditionalFormatting>
  <conditionalFormatting sqref="D37">
    <cfRule type="cellIs" dxfId="443" priority="8" operator="greaterThan">
      <formula>0.416666666666667</formula>
    </cfRule>
    <cfRule type="cellIs" dxfId="442" priority="9" operator="greaterThan">
      <formula>0.333333333333333</formula>
    </cfRule>
  </conditionalFormatting>
  <conditionalFormatting sqref="D37">
    <cfRule type="cellIs" dxfId="441" priority="7" operator="equal">
      <formula>0</formula>
    </cfRule>
  </conditionalFormatting>
  <conditionalFormatting sqref="I37 L37 O37">
    <cfRule type="cellIs" dxfId="440" priority="5" operator="greaterThan">
      <formula>0</formula>
    </cfRule>
    <cfRule type="cellIs" dxfId="439" priority="6" operator="equal">
      <formula>0</formula>
    </cfRule>
  </conditionalFormatting>
  <conditionalFormatting sqref="I37 L37 O37">
    <cfRule type="cellIs" dxfId="438" priority="4" operator="equal">
      <formula>"Fehler"</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553" operator="equal" id="{E85DE192-DBC7-40F5-95BC-DA9BD58ACB68}">
            <xm:f>-(4.2*Stundennachweis!D11)</xm:f>
            <x14:dxf>
              <font>
                <color theme="0"/>
              </font>
            </x14:dxf>
          </x14:cfRule>
          <xm:sqref>F4:F5</xm:sqref>
        </x14:conditionalFormatting>
        <x14:conditionalFormatting xmlns:xm="http://schemas.microsoft.com/office/excel/2006/main">
          <x14:cfRule type="cellIs" priority="362" operator="equal" id="{C8C9C0A1-E40F-4857-BD67-6AFD49041778}">
            <xm:f>-B4*Stundennachweis!C10</xm:f>
            <x14:dxf>
              <font>
                <color theme="0"/>
              </font>
            </x14:dxf>
          </x14:cfRule>
          <xm:sqref>E3</xm:sqref>
        </x14:conditionalFormatting>
        <x14:conditionalFormatting xmlns:xm="http://schemas.microsoft.com/office/excel/2006/main">
          <x14:cfRule type="cellIs" priority="124" operator="equal" id="{22444F27-B248-4F58-962C-71F206DEA975}">
            <xm:f>Stundennachweis!$C$10</xm:f>
            <x14:dxf>
              <font>
                <b/>
                <i val="0"/>
                <color rgb="FF00B050"/>
              </font>
            </x14:dxf>
          </x14:cfRule>
          <x14:cfRule type="cellIs" priority="125" operator="lessThan" id="{17C0E794-794B-4236-9F72-75140A2E6E23}">
            <xm:f>Stundennachweis!$C$10</xm:f>
            <x14:dxf>
              <font>
                <b val="0"/>
                <i/>
                <color rgb="FFFF0000"/>
              </font>
            </x14:dxf>
          </x14:cfRule>
          <x14:cfRule type="cellIs" priority="126" operator="greaterThan" id="{53E92284-9B38-4358-99F8-DAEBEC57B1E5}">
            <xm:f>Stundennachweis!$C$10</xm:f>
            <x14:dxf>
              <font>
                <b/>
                <i/>
                <color rgb="FF00B050"/>
              </font>
            </x14:dxf>
          </x14:cfRule>
          <xm:sqref>E9:F9</xm:sqref>
        </x14:conditionalFormatting>
        <x14:conditionalFormatting xmlns:xm="http://schemas.microsoft.com/office/excel/2006/main">
          <x14:cfRule type="cellIs" priority="114" operator="equal" id="{E77E3623-66D8-4A4D-AA16-756399837DB3}">
            <xm:f>Stundennachweis!$C$10</xm:f>
            <x14:dxf>
              <font>
                <b/>
                <i val="0"/>
                <color rgb="FF00B050"/>
              </font>
            </x14:dxf>
          </x14:cfRule>
          <x14:cfRule type="cellIs" priority="115" operator="lessThan" id="{446A0DE0-2D30-4325-88BD-20BC8D272DCA}">
            <xm:f>Stundennachweis!$C$10</xm:f>
            <x14:dxf>
              <font>
                <b val="0"/>
                <i/>
                <color rgb="FFFF0000"/>
              </font>
            </x14:dxf>
          </x14:cfRule>
          <x14:cfRule type="cellIs" priority="116" operator="greaterThan" id="{AD0FDE7C-306A-4E12-BE53-CE466BD79A0C}">
            <xm:f>Stundennachweis!$C$10</xm:f>
            <x14:dxf>
              <font>
                <b/>
                <i/>
                <color rgb="FF00B050"/>
              </font>
            </x14:dxf>
          </x14:cfRule>
          <xm:sqref>E16:F16</xm:sqref>
        </x14:conditionalFormatting>
        <x14:conditionalFormatting xmlns:xm="http://schemas.microsoft.com/office/excel/2006/main">
          <x14:cfRule type="cellIs" priority="104" operator="equal" id="{2303BEF7-11DE-4756-A4B8-8606D8DA7110}">
            <xm:f>Stundennachweis!$C$10</xm:f>
            <x14:dxf>
              <font>
                <b/>
                <i val="0"/>
                <color rgb="FF00B050"/>
              </font>
            </x14:dxf>
          </x14:cfRule>
          <x14:cfRule type="cellIs" priority="105" operator="lessThan" id="{395A9BB3-9729-4F4B-A7AE-A7944177A9D0}">
            <xm:f>Stundennachweis!$C$10</xm:f>
            <x14:dxf>
              <font>
                <b val="0"/>
                <i/>
                <color rgb="FFFF0000"/>
              </font>
            </x14:dxf>
          </x14:cfRule>
          <x14:cfRule type="cellIs" priority="106" operator="greaterThan" id="{B9AFE707-354A-4937-935F-1455CFC420F0}">
            <xm:f>Stundennachweis!$C$10</xm:f>
            <x14:dxf>
              <font>
                <b/>
                <i/>
                <color rgb="FF00B050"/>
              </font>
            </x14:dxf>
          </x14:cfRule>
          <xm:sqref>E23:F23</xm:sqref>
        </x14:conditionalFormatting>
        <x14:conditionalFormatting xmlns:xm="http://schemas.microsoft.com/office/excel/2006/main">
          <x14:cfRule type="cellIs" priority="94" operator="equal" id="{0E03C5F8-B52D-43C9-8718-7739A8139534}">
            <xm:f>Stundennachweis!$C$10</xm:f>
            <x14:dxf>
              <font>
                <b/>
                <i val="0"/>
                <color rgb="FF00B050"/>
              </font>
            </x14:dxf>
          </x14:cfRule>
          <x14:cfRule type="cellIs" priority="95" operator="lessThan" id="{03BBF516-E524-469C-8500-B32A7A42505F}">
            <xm:f>Stundennachweis!$C$10</xm:f>
            <x14:dxf>
              <font>
                <b val="0"/>
                <i/>
                <color rgb="FFFF0000"/>
              </font>
            </x14:dxf>
          </x14:cfRule>
          <x14:cfRule type="cellIs" priority="96" operator="greaterThan" id="{B11B88DD-B846-40E1-ABAC-A657AD394050}">
            <xm:f>Stundennachweis!$C$10</xm:f>
            <x14:dxf>
              <font>
                <b/>
                <i/>
                <color rgb="FF00B050"/>
              </font>
            </x14:dxf>
          </x14:cfRule>
          <xm:sqref>E30:F30</xm:sqref>
        </x14:conditionalFormatting>
        <x14:conditionalFormatting xmlns:xm="http://schemas.microsoft.com/office/excel/2006/main">
          <x14:cfRule type="cellIs" priority="1" operator="equal" id="{23A464D7-5B91-4BB0-A798-7FE04240C351}">
            <xm:f>Stundennachweis!$C$10</xm:f>
            <x14:dxf>
              <font>
                <b/>
                <i val="0"/>
                <color rgb="FF00B050"/>
              </font>
            </x14:dxf>
          </x14:cfRule>
          <x14:cfRule type="cellIs" priority="2" operator="lessThan" id="{9A601631-5936-401F-B8B0-1D27C959BCE6}">
            <xm:f>Stundennachweis!$C$10</xm:f>
            <x14:dxf>
              <font>
                <b val="0"/>
                <i/>
                <color rgb="FFFF0000"/>
              </font>
            </x14:dxf>
          </x14:cfRule>
          <x14:cfRule type="cellIs" priority="3" operator="greaterThan" id="{49CEB61E-81B9-4959-9945-83E86EBDD30A}">
            <xm:f>Stundennachweis!$C$10</xm:f>
            <x14:dxf>
              <font>
                <b/>
                <i/>
                <color rgb="FF00B050"/>
              </font>
            </x14:dxf>
          </x14:cfRule>
          <xm:sqref>E37:F37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Stundennachweis</vt:lpstr>
      <vt:lpstr>Januar</vt:lpstr>
      <vt:lpstr>Februar</vt:lpstr>
      <vt:lpstr>März</vt:lpstr>
      <vt:lpstr>April</vt:lpstr>
      <vt:lpstr>Mai</vt:lpstr>
      <vt:lpstr>Juni</vt:lpstr>
      <vt:lpstr>Juli</vt:lpstr>
      <vt:lpstr>August</vt:lpstr>
      <vt:lpstr>September</vt:lpstr>
      <vt:lpstr>Oktober</vt:lpstr>
      <vt:lpstr>November</vt:lpstr>
      <vt:lpstr>Dezember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Schwalk, Thomas</dc:creator>
  <cp:lastModifiedBy>Brunheim, Stephanie</cp:lastModifiedBy>
  <dcterms:created xsi:type="dcterms:W3CDTF">2015-03-26T10:57:35Z</dcterms:created>
  <dcterms:modified xsi:type="dcterms:W3CDTF">2023-12-13T14:34:32Z</dcterms:modified>
</cp:coreProperties>
</file>