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N:\1.3\gemeinsame Dateien\Kompensationsmittel\Berichte\Verwendungsberichte intern\"/>
    </mc:Choice>
  </mc:AlternateContent>
  <bookViews>
    <workbookView xWindow="120" yWindow="105" windowWidth="28515" windowHeight="14385"/>
  </bookViews>
  <sheets>
    <sheet name="Tabellarischer Bericht" sheetId="6" r:id="rId1"/>
    <sheet name="Anmerkung" sheetId="2" r:id="rId2"/>
    <sheet name="Beispiel" sheetId="5" r:id="rId3"/>
  </sheets>
  <externalReferences>
    <externalReference r:id="rId4"/>
    <externalReference r:id="rId5"/>
  </externalReferences>
  <definedNames>
    <definedName name="Ausgabenart">Anmerkung!$A$5:$A$12</definedName>
    <definedName name="_xlnm.Print_Area" localSheetId="2">Beispiel!$A$1:$E$47</definedName>
    <definedName name="_xlnm.Print_Area" localSheetId="0">'Tabellarischer Bericht'!$A$1:$E$48</definedName>
    <definedName name="Ministerium">'[1]2_Vorgaben MIWF'!$A$1:$A$24</definedName>
    <definedName name="Verwendung">Anmerkung!$A$15:$A$38</definedName>
    <definedName name="ZweckMinisterium">[2]ZweckMinisterium!$A$1:$A$25</definedName>
  </definedNames>
  <calcPr calcId="162913"/>
  <customWorkbookViews>
    <customWorkbookView name="Busch, Janina - Persönliche Ansicht" guid="{7F36C215-38C7-44BE-964D-64528790B099}" mergeInterval="0" personalView="1" maximized="1" windowWidth="1916" windowHeight="974" activeSheetId="1"/>
  </customWorkbookViews>
</workbook>
</file>

<file path=xl/calcChain.xml><?xml version="1.0" encoding="utf-8"?>
<calcChain xmlns="http://schemas.openxmlformats.org/spreadsheetml/2006/main">
  <c r="C41" i="6" l="1"/>
  <c r="B41" i="6"/>
  <c r="C32" i="6"/>
  <c r="B32" i="6"/>
  <c r="C25" i="6"/>
  <c r="B25" i="6"/>
  <c r="C18" i="6"/>
  <c r="B18" i="6"/>
  <c r="B17" i="6" s="1"/>
  <c r="C12" i="6"/>
  <c r="A12" i="6"/>
  <c r="B10" i="6"/>
  <c r="A7" i="6"/>
  <c r="C17" i="6" l="1"/>
  <c r="C15" i="6"/>
  <c r="B15" i="6"/>
  <c r="C10" i="6"/>
  <c r="B45" i="6" l="1"/>
  <c r="B47" i="6"/>
  <c r="C45" i="6"/>
  <c r="D41" i="6"/>
  <c r="D32" i="6"/>
  <c r="D25" i="6"/>
  <c r="D17" i="6"/>
  <c r="D18" i="6"/>
  <c r="C47" i="6"/>
  <c r="C46" i="6"/>
  <c r="B46" i="6"/>
  <c r="C32" i="5" l="1"/>
  <c r="B32" i="5"/>
  <c r="C24" i="5"/>
  <c r="B24" i="5"/>
  <c r="C17" i="5"/>
  <c r="B17" i="5"/>
  <c r="C16" i="5" l="1"/>
  <c r="B16" i="5"/>
  <c r="C41" i="5" l="1"/>
  <c r="B41" i="5"/>
  <c r="C11" i="5"/>
  <c r="A11" i="5"/>
  <c r="B9" i="5"/>
  <c r="A6" i="5"/>
  <c r="C14" i="5" l="1"/>
  <c r="B14" i="5"/>
  <c r="B46" i="5" s="1"/>
  <c r="C9" i="5"/>
  <c r="D41" i="5" l="1"/>
  <c r="D32" i="5"/>
  <c r="D24" i="5"/>
  <c r="D17" i="5"/>
  <c r="D16" i="5"/>
  <c r="C46" i="5"/>
  <c r="C45" i="5"/>
  <c r="B44" i="5"/>
  <c r="B45" i="5"/>
  <c r="C44" i="5"/>
</calcChain>
</file>

<file path=xl/comments1.xml><?xml version="1.0" encoding="utf-8"?>
<comments xmlns="http://schemas.openxmlformats.org/spreadsheetml/2006/main">
  <authors>
    <author>Götte, Britta</author>
  </authors>
  <commentList>
    <comment ref="A47" authorId="0" shapeId="0">
      <text>
        <r>
          <rPr>
            <sz val="9"/>
            <color indexed="81"/>
            <rFont val="Tahoma"/>
            <family val="2"/>
          </rPr>
          <t xml:space="preserve">Gemäß QVM-Richtline sollen von den zugewiesenen Fakultätsmitteln </t>
        </r>
        <r>
          <rPr>
            <b/>
            <sz val="9"/>
            <color indexed="81"/>
            <rFont val="Tahoma"/>
            <family val="2"/>
          </rPr>
          <t>mindestens 80%</t>
        </r>
        <r>
          <rPr>
            <sz val="9"/>
            <color indexed="81"/>
            <rFont val="Tahoma"/>
            <family val="2"/>
          </rPr>
          <t xml:space="preserve"> für hauptamtliches Lehrpersonal und hauptamtliches lehrunterstützendes Personal eingesetzt werden.
Unter hauptamtlichem lehrunterstützenden Personal wird hauptamtliches Personal verstanden, dem kein Lehrdeputat zugeordnet ist, das aber üblicherweise bei der Vor- bzw. Nachbereitung und der Durchführung von Lehrveranstaltungen sowie der Verbesserung der Studienbedingungen unmittelbar unterstützt.  Gastwissenschaftler*innen, Lehrbeauftragte sowie studentische und wissenschaftliche Hilfskräfte zählen nicht zu diesem Personenkreis, dennoch aber technisches Personal (z. B. Laboringenieur*innen).
</t>
        </r>
      </text>
    </comment>
  </commentList>
</comments>
</file>

<file path=xl/comments2.xml><?xml version="1.0" encoding="utf-8"?>
<comments xmlns="http://schemas.openxmlformats.org/spreadsheetml/2006/main">
  <authors>
    <author>Götte, Britta</author>
  </authors>
  <commentList>
    <comment ref="A46" authorId="0" shapeId="0">
      <text>
        <r>
          <rPr>
            <sz val="9"/>
            <color indexed="81"/>
            <rFont val="Tahoma"/>
            <family val="2"/>
          </rPr>
          <t xml:space="preserve">Gemäß QVM-Richtline sollen von den zugewiesenen Fakultätsmitteln </t>
        </r>
        <r>
          <rPr>
            <b/>
            <sz val="9"/>
            <color indexed="81"/>
            <rFont val="Tahoma"/>
            <family val="2"/>
          </rPr>
          <t>mindestens 80%</t>
        </r>
        <r>
          <rPr>
            <sz val="9"/>
            <color indexed="81"/>
            <rFont val="Tahoma"/>
            <family val="2"/>
          </rPr>
          <t xml:space="preserve"> für hauptamtliches Lehrpersonal und hauptamtliches lehrunterstützendes Personal eingesetzt werden.
Unter hauptamtlichem lehrunterstützenden Personal wird hauptamtliches Personal verstanden, dem kein Lehrdeputat zugeordnet ist, das aber üblicherweise bei der Vor- bzw. Nachbereitung und der Durchführung von Lehrveranstaltungen sowie der Verbesserung der Studienbedingungen unmittelbar unterstützt.  Gastwissenschaftler*innen, Lehrbeauftragte sowie studentische und wissenschaftliche Hilfskräfte zählen nicht zu diesem Personenkreis, dennoch aber technisches Personal (z. B. Laboringenieur*innen).
</t>
        </r>
      </text>
    </comment>
  </commentList>
</comments>
</file>

<file path=xl/sharedStrings.xml><?xml version="1.0" encoding="utf-8"?>
<sst xmlns="http://schemas.openxmlformats.org/spreadsheetml/2006/main" count="157" uniqueCount="105">
  <si>
    <t>Fakultät / Zentrale Einrichtung:</t>
  </si>
  <si>
    <t>Lehreinheit / Department:</t>
  </si>
  <si>
    <t>Haushaltsjahr:</t>
  </si>
  <si>
    <t>Maßnahmenbeschreibung</t>
  </si>
  <si>
    <t>Tutoren-/Mentorenprogramme</t>
  </si>
  <si>
    <t>Einrichtung studentischer Arbeitsplätze</t>
  </si>
  <si>
    <t>Hochschuldidaktik/Weiterbildung für Lehrende</t>
  </si>
  <si>
    <t>Anmietung zusätzlicher Veranstaltungsräume</t>
  </si>
  <si>
    <t>Verbesserung der Prüfungsorganisation</t>
  </si>
  <si>
    <t>Verbesserung für Studierende mit Behinderung</t>
  </si>
  <si>
    <t>Ausbau von E-Learning-Angeboten</t>
  </si>
  <si>
    <t>Baumaßnahmen</t>
  </si>
  <si>
    <t>Stipendien</t>
  </si>
  <si>
    <t>Ausgabenart</t>
  </si>
  <si>
    <t>hauptamtliches Lehrpersonal</t>
  </si>
  <si>
    <t>SHK</t>
  </si>
  <si>
    <t>WHK</t>
  </si>
  <si>
    <t>sonstige Personalmaßnahmen</t>
  </si>
  <si>
    <t>Sachmittel</t>
  </si>
  <si>
    <t>Übertrag aus Vorjahren</t>
  </si>
  <si>
    <t>Lehraufträge</t>
  </si>
  <si>
    <t>Auswahl-Vorgaben</t>
  </si>
  <si>
    <t>Summe Einnahmen</t>
  </si>
  <si>
    <t>Summe Ausgaben</t>
  </si>
  <si>
    <t>Saldo inkl. Übertrag aus VJ</t>
  </si>
  <si>
    <t>Einnahmen / Ausgaben</t>
  </si>
  <si>
    <t>Saldo Haushaltsjahr</t>
  </si>
  <si>
    <t>Innovative Lehrvorhaben</t>
  </si>
  <si>
    <t>Preise für gute Lehre</t>
  </si>
  <si>
    <t>Ausdehnung der Öffnungszeiten u. bessere Ausstattung der Bibliothek</t>
  </si>
  <si>
    <t>Ausbau der Serviceangebote</t>
  </si>
  <si>
    <t>Verbesserung des Services für internationale Studierende</t>
  </si>
  <si>
    <t>Maßnahmen zur Kinderbetreuung</t>
  </si>
  <si>
    <t>Verbesserung der wissenschaftlich-technischen Ausstattung</t>
  </si>
  <si>
    <t>Vermittlung fachübergreifender Kompetenzen</t>
  </si>
  <si>
    <t>Verbesserung der Arbeitsmarktfähigkeit</t>
  </si>
  <si>
    <t>Studentische Workshops, Exkursionen, Tagungen</t>
  </si>
  <si>
    <t>Lehr- und Lernmaterialien für Studierende</t>
  </si>
  <si>
    <t>Verwaltungs-Overhead</t>
  </si>
  <si>
    <t>Bewirtschaftung der QV-Mittel</t>
  </si>
  <si>
    <t>Instandhaltung u. Bewirtschaftung Gebäude Campus</t>
  </si>
  <si>
    <t>Medienversorgung Campus / Ausstattung</t>
  </si>
  <si>
    <t>Studentische Veranstaltungskritik</t>
  </si>
  <si>
    <t>Aufstockung Lehrpersonal durch Professuren</t>
  </si>
  <si>
    <t>Aufstockung Lehrpersonal durch wissenschaftliches Personal</t>
  </si>
  <si>
    <t>Aufstockung Lehrpersonal durch Lehraufträge</t>
  </si>
  <si>
    <t>Aufstockung Lehrpersonal durch sonstiges Lehrpersonal (z.B. Gastdozenten)</t>
  </si>
  <si>
    <r>
      <t xml:space="preserve">Personal </t>
    </r>
    <r>
      <rPr>
        <b/>
        <vertAlign val="superscript"/>
        <sz val="10"/>
        <rFont val="Arial"/>
        <family val="2"/>
      </rPr>
      <t>1</t>
    </r>
  </si>
  <si>
    <t>Sonstige Investitionen</t>
  </si>
  <si>
    <t>PLAN</t>
  </si>
  <si>
    <t>IST</t>
  </si>
  <si>
    <t>Anmerkung</t>
  </si>
  <si>
    <t>z.B. nicht-wissenschaftliche Beschäftigte</t>
  </si>
  <si>
    <t>z.B. Projekt gePros, Sync &amp; Share</t>
  </si>
  <si>
    <t>wird vom zentralen AO berichtet</t>
  </si>
  <si>
    <t>z.B. Literatur, EDV, Verbrauchsmaterialien, Druck- u. Kopierkosten, Büromaterial, Lizenzen</t>
  </si>
  <si>
    <t>z.B. Möbel, EDV</t>
  </si>
  <si>
    <t>z.B. Deutschkurse</t>
  </si>
  <si>
    <t>z.B. Projekt Gameslab</t>
  </si>
  <si>
    <t>Fakultät für Naturwissenschaften</t>
  </si>
  <si>
    <t>Physik</t>
  </si>
  <si>
    <t>Tutoren zur Lehrunterstützung</t>
  </si>
  <si>
    <t>Vergabe besoldeter Lehraufträge</t>
  </si>
  <si>
    <t>Exkursionen</t>
  </si>
  <si>
    <t>Büromaschinen, Org-Mittel</t>
  </si>
  <si>
    <t>Lizenzen u. Konzession</t>
  </si>
  <si>
    <t>Softwarepflege, Lizenz xy</t>
  </si>
  <si>
    <t>technischer Assistent Labor- u. Lernwerkstatt</t>
  </si>
  <si>
    <t>Tablets</t>
  </si>
  <si>
    <t>Werksbesichtigung Firma xy</t>
  </si>
  <si>
    <t>Porto, Versandkosten, Zustelldienst</t>
  </si>
  <si>
    <t>Beraterhonorare Produktbezug</t>
  </si>
  <si>
    <t>UPS-Versand</t>
  </si>
  <si>
    <t>Deutschkurs für Studierende aus dem Ausland</t>
  </si>
  <si>
    <t>alle Förderpreise und studentischen Projekte</t>
  </si>
  <si>
    <t>Wissenschaftl. Anlagen u. Geräte</t>
  </si>
  <si>
    <t>WHB</t>
  </si>
  <si>
    <t xml:space="preserve">Einsatz von SHK/WHB in Praktika und Übungen zur Verbesserung der Betreuungsrelation </t>
  </si>
  <si>
    <r>
      <t>1</t>
    </r>
    <r>
      <rPr>
        <sz val="8"/>
        <rFont val="Arial"/>
        <family val="2"/>
      </rPr>
      <t xml:space="preserve"> Die Ausgabenarten sind auswählbar.</t>
    </r>
  </si>
  <si>
    <t>Ansprechpartner*in:</t>
  </si>
  <si>
    <t>Unterstützung des Physik-Treffs</t>
  </si>
  <si>
    <t>Unterstützung bei der Klausurvorbereitung</t>
  </si>
  <si>
    <t>Sonstiges Personal</t>
  </si>
  <si>
    <t>Ausgaben für hauptamtliches Lehrpersonal</t>
  </si>
  <si>
    <r>
      <t xml:space="preserve">Erläuterung der Verwendung </t>
    </r>
    <r>
      <rPr>
        <b/>
        <vertAlign val="superscript"/>
        <sz val="10"/>
        <rFont val="Arial"/>
        <family val="2"/>
      </rPr>
      <t>1</t>
    </r>
  </si>
  <si>
    <t>Professor*innen, wissenschaftliche Mitarbeiter*innen</t>
  </si>
  <si>
    <t>technisches Personal (z.B. Laboringenieur*innen, Fachinformatiker*innen)</t>
  </si>
  <si>
    <t>Mindestens 80% der zugewiesenen Fakultätsmittel!</t>
  </si>
  <si>
    <t>Verwaltungsbeschäftigte, nicht-wissenschaftliche Beschäftigte, Gastwissenschaftler*innen</t>
  </si>
  <si>
    <t>hauptamtliches lehrunterstützendes Personal</t>
  </si>
  <si>
    <t>Spectrumanalyzer</t>
  </si>
  <si>
    <t>Labormöbel</t>
  </si>
  <si>
    <t>Sofortabschreibung GWG</t>
  </si>
  <si>
    <t>wissenschaftliche Beschäftigte "Event-Physik"</t>
  </si>
  <si>
    <t>Dozent aus der Industrie zur Erhöhung der Anwendungsnähe</t>
  </si>
  <si>
    <t>wissenschaftliche Beschäftigte</t>
  </si>
  <si>
    <t>Professur</t>
  </si>
  <si>
    <t>studentische Hilfskräfte</t>
  </si>
  <si>
    <t>studentische Hilfskräfte mit Bachelorabschluss</t>
  </si>
  <si>
    <t>wissenschaftliche Hilfskräfte</t>
  </si>
  <si>
    <t>Lehrbeauftragte</t>
  </si>
  <si>
    <r>
      <t>Erläuterung der Verwendung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(Auswahl gem. Hochschulfortschrittsbericht II)</t>
    </r>
  </si>
  <si>
    <t>xxx</t>
  </si>
  <si>
    <t xml:space="preserve">Hauptamtliches Lehr- und lehrunterstützendes Personal  </t>
  </si>
  <si>
    <t>Abrechnungsobjekt: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</si>
</sst>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theme="5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0070C0"/>
      <name val="Arial"/>
      <family val="2"/>
    </font>
    <font>
      <b/>
      <i/>
      <sz val="9"/>
      <color rgb="FF0070C0"/>
      <name val="Arial"/>
      <family val="2"/>
    </font>
    <font>
      <i/>
      <sz val="8"/>
      <name val="Arial"/>
      <family val="2"/>
    </font>
    <font>
      <b/>
      <sz val="9"/>
      <color indexed="81"/>
      <name val="Tahoma"/>
      <family val="2"/>
    </font>
    <font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164" fontId="0" fillId="0" borderId="0" xfId="0" applyNumberForma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protection locked="0"/>
    </xf>
    <xf numFmtId="0" fontId="1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vertical="top" wrapText="1"/>
    </xf>
    <xf numFmtId="164" fontId="3" fillId="0" borderId="7" xfId="0" applyNumberFormat="1" applyFont="1" applyFill="1" applyBorder="1" applyAlignment="1" applyProtection="1">
      <alignment vertical="top" wrapText="1"/>
    </xf>
    <xf numFmtId="0" fontId="0" fillId="0" borderId="3" xfId="0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 wrapText="1"/>
    </xf>
    <xf numFmtId="0" fontId="1" fillId="0" borderId="9" xfId="0" applyFont="1" applyFill="1" applyBorder="1" applyAlignment="1" applyProtection="1">
      <alignment vertical="top" wrapText="1"/>
      <protection locked="0"/>
    </xf>
    <xf numFmtId="164" fontId="1" fillId="0" borderId="0" xfId="0" quotePrefix="1" applyNumberFormat="1" applyFont="1" applyFill="1" applyBorder="1" applyAlignment="1" applyProtection="1">
      <alignment horizontal="right" vertical="top" wrapText="1"/>
      <protection locked="0"/>
    </xf>
    <xf numFmtId="164" fontId="1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4" fontId="13" fillId="0" borderId="8" xfId="0" applyNumberFormat="1" applyFont="1" applyBorder="1" applyAlignment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164" fontId="3" fillId="0" borderId="0" xfId="0" applyNumberFormat="1" applyFont="1" applyFill="1" applyBorder="1" applyAlignment="1" applyProtection="1">
      <alignment vertical="top" wrapText="1"/>
    </xf>
    <xf numFmtId="0" fontId="3" fillId="0" borderId="8" xfId="0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wrapText="1"/>
      <protection locked="0"/>
    </xf>
    <xf numFmtId="164" fontId="0" fillId="0" borderId="0" xfId="0" applyNumberForma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64" fontId="2" fillId="0" borderId="0" xfId="0" applyNumberFormat="1" applyFont="1" applyBorder="1" applyAlignment="1" applyProtection="1">
      <alignment vertical="top" wrapText="1"/>
    </xf>
    <xf numFmtId="164" fontId="3" fillId="0" borderId="0" xfId="1" applyNumberFormat="1" applyFont="1" applyFill="1" applyBorder="1" applyAlignment="1" applyProtection="1">
      <alignment horizontal="right" vertical="top" wrapText="1"/>
      <protection locked="0"/>
    </xf>
    <xf numFmtId="164" fontId="1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14" fillId="0" borderId="0" xfId="0" applyFont="1" applyAlignment="1">
      <alignment vertical="top"/>
    </xf>
    <xf numFmtId="164" fontId="2" fillId="0" borderId="6" xfId="1" applyNumberFormat="1" applyFont="1" applyFill="1" applyBorder="1" applyAlignment="1" applyProtection="1">
      <alignment horizontal="right" vertical="top" wrapText="1"/>
    </xf>
    <xf numFmtId="0" fontId="0" fillId="0" borderId="1" xfId="0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0" fillId="0" borderId="12" xfId="0" applyFill="1" applyBorder="1" applyAlignment="1" applyProtection="1">
      <alignment horizontal="left" vertical="top" wrapText="1" indent="1"/>
    </xf>
    <xf numFmtId="0" fontId="5" fillId="0" borderId="0" xfId="0" applyFont="1" applyBorder="1" applyAlignment="1" applyProtection="1">
      <alignment horizontal="left"/>
      <protection locked="0"/>
    </xf>
    <xf numFmtId="9" fontId="0" fillId="0" borderId="0" xfId="2" applyFont="1" applyBorder="1" applyAlignment="1" applyProtection="1">
      <alignment vertical="top"/>
      <protection locked="0"/>
    </xf>
    <xf numFmtId="164" fontId="2" fillId="3" borderId="11" xfId="0" applyNumberFormat="1" applyFont="1" applyFill="1" applyBorder="1" applyAlignment="1" applyProtection="1">
      <alignment vertical="center" wrapText="1"/>
      <protection locked="0"/>
    </xf>
    <xf numFmtId="164" fontId="2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 applyProtection="1">
      <alignment horizontal="left" vertical="center" inden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164" fontId="2" fillId="3" borderId="0" xfId="1" applyNumberFormat="1" applyFont="1" applyFill="1" applyBorder="1" applyAlignment="1" applyProtection="1">
      <alignment vertical="top" wrapText="1"/>
      <protection locked="0"/>
    </xf>
    <xf numFmtId="0" fontId="2" fillId="3" borderId="11" xfId="0" quotePrefix="1" applyFont="1" applyFill="1" applyBorder="1" applyAlignment="1" applyProtection="1">
      <alignment vertical="top" wrapText="1"/>
      <protection locked="0"/>
    </xf>
    <xf numFmtId="164" fontId="2" fillId="3" borderId="7" xfId="1" applyNumberFormat="1" applyFont="1" applyFill="1" applyBorder="1" applyAlignment="1" applyProtection="1">
      <alignment horizontal="right" vertical="top" wrapText="1"/>
    </xf>
    <xf numFmtId="164" fontId="2" fillId="3" borderId="5" xfId="1" applyNumberFormat="1" applyFont="1" applyFill="1" applyBorder="1" applyAlignment="1" applyProtection="1">
      <alignment horizontal="right" vertical="top" wrapText="1"/>
    </xf>
    <xf numFmtId="0" fontId="0" fillId="3" borderId="7" xfId="0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right"/>
      <protection locked="0"/>
    </xf>
    <xf numFmtId="0" fontId="2" fillId="3" borderId="9" xfId="0" quotePrefix="1" applyFont="1" applyFill="1" applyBorder="1" applyAlignment="1" applyProtection="1">
      <alignment vertical="top" wrapText="1"/>
      <protection locked="0"/>
    </xf>
    <xf numFmtId="164" fontId="2" fillId="3" borderId="0" xfId="0" applyNumberFormat="1" applyFont="1" applyFill="1" applyBorder="1" applyAlignment="1" applyProtection="1">
      <alignment horizontal="right" vertical="top" wrapText="1"/>
    </xf>
    <xf numFmtId="164" fontId="2" fillId="3" borderId="10" xfId="0" applyNumberFormat="1" applyFont="1" applyFill="1" applyBorder="1" applyAlignment="1" applyProtection="1">
      <alignment horizontal="right" vertical="top" wrapText="1"/>
    </xf>
    <xf numFmtId="0" fontId="0" fillId="3" borderId="0" xfId="0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Border="1" applyAlignment="1" applyProtection="1">
      <alignment vertical="top" wrapText="1"/>
      <protection locked="0"/>
    </xf>
    <xf numFmtId="0" fontId="15" fillId="2" borderId="9" xfId="0" applyFont="1" applyFill="1" applyBorder="1" applyAlignment="1" applyProtection="1">
      <alignment vertical="top" wrapText="1"/>
      <protection locked="0"/>
    </xf>
    <xf numFmtId="164" fontId="15" fillId="2" borderId="0" xfId="0" applyNumberFormat="1" applyFont="1" applyFill="1" applyBorder="1" applyAlignment="1" applyProtection="1">
      <alignment vertical="top" wrapText="1"/>
    </xf>
    <xf numFmtId="0" fontId="15" fillId="2" borderId="9" xfId="0" applyFont="1" applyFill="1" applyBorder="1" applyAlignment="1" applyProtection="1">
      <alignment vertical="top" wrapText="1"/>
    </xf>
    <xf numFmtId="164" fontId="2" fillId="3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7" fillId="3" borderId="17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0" fontId="17" fillId="3" borderId="2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indent="1"/>
    </xf>
    <xf numFmtId="0" fontId="1" fillId="0" borderId="14" xfId="0" applyFont="1" applyFill="1" applyBorder="1" applyAlignment="1">
      <alignment horizontal="left" indent="1"/>
    </xf>
    <xf numFmtId="0" fontId="1" fillId="0" borderId="5" xfId="0" applyFont="1" applyBorder="1" applyAlignment="1">
      <alignment horizontal="left" indent="1"/>
    </xf>
    <xf numFmtId="0" fontId="1" fillId="0" borderId="15" xfId="0" applyFont="1" applyFill="1" applyBorder="1" applyAlignment="1">
      <alignment horizontal="left" indent="1"/>
    </xf>
    <xf numFmtId="0" fontId="1" fillId="0" borderId="10" xfId="0" applyFont="1" applyBorder="1" applyAlignment="1">
      <alignment horizontal="left" indent="1"/>
    </xf>
    <xf numFmtId="0" fontId="11" fillId="0" borderId="10" xfId="0" applyFont="1" applyBorder="1" applyAlignment="1">
      <alignment horizontal="left" indent="1"/>
    </xf>
    <xf numFmtId="0" fontId="1" fillId="0" borderId="16" xfId="0" applyFont="1" applyFill="1" applyBorder="1" applyAlignment="1">
      <alignment horizontal="left" indent="1"/>
    </xf>
    <xf numFmtId="0" fontId="1" fillId="0" borderId="4" xfId="0" applyFont="1" applyBorder="1" applyAlignment="1">
      <alignment horizontal="left" indent="1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0" fontId="19" fillId="0" borderId="9" xfId="0" applyFont="1" applyFill="1" applyBorder="1" applyAlignment="1" applyProtection="1">
      <alignment vertical="top" wrapText="1"/>
      <protection locked="0"/>
    </xf>
    <xf numFmtId="164" fontId="19" fillId="0" borderId="0" xfId="1" applyNumberFormat="1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indent="1"/>
    </xf>
    <xf numFmtId="0" fontId="20" fillId="3" borderId="12" xfId="0" quotePrefix="1" applyFont="1" applyFill="1" applyBorder="1" applyAlignment="1" applyProtection="1">
      <alignment horizontal="left" vertical="center" wrapText="1"/>
      <protection locked="0"/>
    </xf>
    <xf numFmtId="165" fontId="20" fillId="3" borderId="6" xfId="2" applyNumberFormat="1" applyFont="1" applyFill="1" applyBorder="1" applyAlignment="1" applyProtection="1">
      <alignment horizontal="right" vertical="top" wrapText="1"/>
    </xf>
    <xf numFmtId="165" fontId="20" fillId="3" borderId="4" xfId="2" applyNumberFormat="1" applyFont="1" applyFill="1" applyBorder="1" applyAlignment="1" applyProtection="1">
      <alignment horizontal="right" vertical="top" wrapText="1"/>
    </xf>
    <xf numFmtId="9" fontId="19" fillId="0" borderId="8" xfId="2" applyFont="1" applyFill="1" applyBorder="1" applyAlignment="1" applyProtection="1">
      <alignment horizontal="left" vertical="top" wrapText="1" indent="1"/>
      <protection locked="0"/>
    </xf>
    <xf numFmtId="9" fontId="2" fillId="0" borderId="8" xfId="2" applyFont="1" applyFill="1" applyBorder="1" applyAlignment="1" applyProtection="1">
      <alignment horizontal="left" vertical="top" wrapText="1" indent="1"/>
      <protection locked="0"/>
    </xf>
    <xf numFmtId="9" fontId="2" fillId="3" borderId="8" xfId="2" applyFont="1" applyFill="1" applyBorder="1" applyAlignment="1" applyProtection="1">
      <alignment horizontal="left" vertical="top" wrapText="1" inden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23" fillId="3" borderId="6" xfId="0" applyFont="1" applyFill="1" applyBorder="1" applyAlignment="1" applyProtection="1">
      <alignment horizontal="left" vertical="top" inden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</cellXfs>
  <cellStyles count="3">
    <cellStyle name="Euro" xfId="1"/>
    <cellStyle name="Prozent" xfId="2" builtinId="5"/>
    <cellStyle name="Standard" xfId="0" builtinId="0"/>
  </cellStyles>
  <dxfs count="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28575</xdr:rowOff>
    </xdr:from>
    <xdr:to>
      <xdr:col>7</xdr:col>
      <xdr:colOff>165735</xdr:colOff>
      <xdr:row>3</xdr:row>
      <xdr:rowOff>142875</xdr:rowOff>
    </xdr:to>
    <xdr:sp macro="" textlink="">
      <xdr:nvSpPr>
        <xdr:cNvPr id="3" name="Rechteck 2"/>
        <xdr:cNvSpPr/>
      </xdr:nvSpPr>
      <xdr:spPr>
        <a:xfrm>
          <a:off x="12753975" y="28575"/>
          <a:ext cx="1722120" cy="434340"/>
        </a:xfrm>
        <a:prstGeom prst="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Das vorgegebene Format</a:t>
          </a:r>
          <a:r>
            <a:rPr lang="de-DE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bitte nicht verändern!</a:t>
          </a:r>
          <a:endParaRPr lang="de-DE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2263241</xdr:colOff>
      <xdr:row>1</xdr:row>
      <xdr:rowOff>103710</xdr:rowOff>
    </xdr:from>
    <xdr:to>
      <xdr:col>4</xdr:col>
      <xdr:colOff>4374537</xdr:colOff>
      <xdr:row>5</xdr:row>
      <xdr:rowOff>201092</xdr:rowOff>
    </xdr:to>
    <xdr:sp macro="" textlink="">
      <xdr:nvSpPr>
        <xdr:cNvPr id="2" name="Ellipse 1"/>
        <xdr:cNvSpPr/>
      </xdr:nvSpPr>
      <xdr:spPr>
        <a:xfrm rot="919045">
          <a:off x="9645116" y="265635"/>
          <a:ext cx="2111296" cy="745082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105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BEISPIEL                  </a:t>
          </a:r>
          <a:r>
            <a:rPr lang="de-DE" sz="1050" b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(fiktive Maßnahmen)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3\gemeinsame%20Dateien\Kompensationsmittel\Berichte\Verwendungsberichte_intern\Berichtsmuster%20intern_Vorla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sch\AppData\Local\Microsoft\Windows\Temporary%20Internet%20Files\Content.Outlook\GAX4HG6W\Berichtsmuster%20intern_Vorlage-fo-am13022014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rischer Bericht"/>
      <sheetName val="1_evtl. Maßnahmenbeschreibung"/>
      <sheetName val="2_Vorgaben MIWF"/>
      <sheetName val="Anmerkung"/>
    </sheetNames>
    <sheetDataSet>
      <sheetData sheetId="0"/>
      <sheetData sheetId="1"/>
      <sheetData sheetId="2">
        <row r="1">
          <cell r="A1" t="str">
            <v>Verbesserung der Betreuungsrelation durch Aufstockung des Lehrpersonals für zusätzliche Professuren</v>
          </cell>
        </row>
        <row r="2">
          <cell r="A2" t="str">
            <v>Verbesserung der Betreuungsrelation durch Aufstockung des Lehrpersonals für zusätzliche Stellen für wissenschaftliches Personal (z.B. wiss. Mitarbeiter/innen)</v>
          </cell>
        </row>
        <row r="3">
          <cell r="A3" t="str">
            <v>Verbesserung der Betreuungsrelation durch Aufstockung des Lehrpersonals für Lehraufträge</v>
          </cell>
        </row>
        <row r="4">
          <cell r="A4" t="str">
            <v>Verbesserung der Betreuungsrelation durch Aufstockung des Lehrpersonals für andere Maßnahmen (z.B. Gastdozent/inn/en)</v>
          </cell>
        </row>
        <row r="5">
          <cell r="A5" t="str">
            <v>Tutoren-/Mentorenprogramme</v>
          </cell>
        </row>
        <row r="6">
          <cell r="A6" t="str">
            <v>Einrichtung studentischer Arbeitsplätze</v>
          </cell>
        </row>
        <row r="7">
          <cell r="A7" t="str">
            <v>Förderung innovativer Lehrvorhaben</v>
          </cell>
        </row>
        <row r="8">
          <cell r="A8" t="str">
            <v>Hochschuldidaktik/Weiterbildung für Lehrende</v>
          </cell>
        </row>
        <row r="9">
          <cell r="A9" t="str">
            <v>Auslobung von Preisen für gute Lehre</v>
          </cell>
        </row>
        <row r="10">
          <cell r="A10" t="str">
            <v>Ausdehnung der Öffnungszeiten und bessere Ausstattung der Bibliothek</v>
          </cell>
        </row>
        <row r="11">
          <cell r="A11" t="str">
            <v>Anmietung zusätzlicher Veranstaltungsräume</v>
          </cell>
        </row>
        <row r="12">
          <cell r="A12" t="str">
            <v>Ausbau der Serviceangebote (z.B. Studienberatung, Career Service, etc.)</v>
          </cell>
        </row>
        <row r="13">
          <cell r="A13" t="str">
            <v>Verbesserung der Prüfungsorganisation</v>
          </cell>
        </row>
        <row r="14">
          <cell r="A14" t="str">
            <v>Ausbau von Service und Betreuung für internationale Studierende</v>
          </cell>
        </row>
        <row r="15">
          <cell r="A15" t="str">
            <v>Verbesserung für Studierende mit Behinderung</v>
          </cell>
        </row>
        <row r="16">
          <cell r="A16" t="str">
            <v>Auf- und Ausbau von Maßnahmen zur Kinderbetreuung</v>
          </cell>
        </row>
        <row r="17">
          <cell r="A17" t="str">
            <v>Ausbau von E-Learning-Angeboten</v>
          </cell>
        </row>
        <row r="18">
          <cell r="A18" t="str">
            <v>Baumaßnahmen</v>
          </cell>
        </row>
        <row r="19">
          <cell r="A19" t="str">
            <v>Verbesserung von Fachübergreifenden Kompetenzen</v>
          </cell>
        </row>
        <row r="20">
          <cell r="A20" t="str">
            <v>Vermittlung von fachbezogenen Kompetenzen zur Verbersserung der Arbeitsmarktfähigkeit</v>
          </cell>
        </row>
        <row r="21">
          <cell r="A21" t="str">
            <v>Stipendien</v>
          </cell>
        </row>
        <row r="22">
          <cell r="A22" t="str">
            <v>Finanzielle Unterstützung von studentischen Workshops, Exkursionen, Tagungen</v>
          </cell>
        </row>
        <row r="23">
          <cell r="A23" t="str">
            <v>Lehr- und Lernmaterialien für Studierende (z.B. Reader)</v>
          </cell>
        </row>
        <row r="24">
          <cell r="A24" t="str">
            <v>Verwaltungs-"Overhead"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rischer Bericht"/>
      <sheetName val="evtl. Maßnahmenbeschreibung"/>
      <sheetName val="ZweckMinisterium"/>
    </sheetNames>
    <sheetDataSet>
      <sheetData sheetId="0" refreshError="1"/>
      <sheetData sheetId="1" refreshError="1"/>
      <sheetData sheetId="2">
        <row r="1">
          <cell r="A1" t="str">
            <v>Verbesserung der Betreuungsraltion durch Aufstockung des Lehrpersonals für zusätzliche Professuren</v>
          </cell>
        </row>
        <row r="2">
          <cell r="A2" t="str">
            <v>Verbesserung der Betreuungsraltion durch Aufstockung des Lehrpersonals für zusätzliche Stellen für wissenschaftliches Personal (z.B. wiss. Mitarbeiter/innen)</v>
          </cell>
        </row>
        <row r="3">
          <cell r="A3" t="str">
            <v>Verbesserung der Betreuungsraltion durch Aufstockung des Lehrpersonals für Lehraufträge</v>
          </cell>
        </row>
        <row r="4">
          <cell r="A4" t="str">
            <v>Verbesserung der Betreuungsraltion durch Aufstockung des Lehrpersonals für andere Maßnahmen (z.B. Gastdozent/inn/en)</v>
          </cell>
        </row>
        <row r="5">
          <cell r="A5" t="str">
            <v>Tutoren-/Mentorenprogramme</v>
          </cell>
        </row>
        <row r="6">
          <cell r="A6" t="str">
            <v>Einrichtung studentischer Arbeitsplätze</v>
          </cell>
        </row>
        <row r="7">
          <cell r="A7" t="str">
            <v>Förderung innovativer Lehrvorhaben</v>
          </cell>
        </row>
        <row r="8">
          <cell r="A8" t="str">
            <v>Hochschuldidaktik/Weiterbildung für Lehrende</v>
          </cell>
        </row>
        <row r="9">
          <cell r="A9" t="str">
            <v>Auslobung von Preisen für gute Lehre</v>
          </cell>
        </row>
        <row r="10">
          <cell r="A10" t="str">
            <v>Ausdehnung der Öffnungszeiten und bessere Ausstattung der Bibliothek</v>
          </cell>
        </row>
        <row r="11">
          <cell r="A11" t="str">
            <v>Anmietung zusätzlicher Veranstaltungs-räume</v>
          </cell>
        </row>
        <row r="12">
          <cell r="A12" t="str">
            <v>Ausbau der Serviceangebote (z.B. Studienberatung, Career Service, etc.)</v>
          </cell>
        </row>
        <row r="13">
          <cell r="A13" t="str">
            <v>Verbesserung der Prüfungsorganisation</v>
          </cell>
        </row>
        <row r="14">
          <cell r="A14" t="str">
            <v>Ausbau von Service und Betreuung für internationale Studierende</v>
          </cell>
        </row>
        <row r="15">
          <cell r="A15" t="str">
            <v>Verbesserung für Studierende mit Behinderung</v>
          </cell>
        </row>
        <row r="16">
          <cell r="A16" t="str">
            <v>Auf- und Ausbau von Maßnahmen zur Kinderbetreuung</v>
          </cell>
        </row>
        <row r="17">
          <cell r="A17" t="str">
            <v>Ausbau von E-Learning-Angeboten</v>
          </cell>
        </row>
        <row r="18">
          <cell r="A18" t="str">
            <v>Baumaßnahmen</v>
          </cell>
        </row>
        <row r="19">
          <cell r="A19" t="str">
            <v>Verbesserung von Fachübergreifenden Kompetenzen</v>
          </cell>
        </row>
        <row r="20">
          <cell r="A20" t="str">
            <v>Vermittlung von fachbezogenen Kompetenzen zur Verbersserung der Arbeitsmarktfähigkeit</v>
          </cell>
        </row>
        <row r="21">
          <cell r="A21" t="str">
            <v>Stipendien</v>
          </cell>
        </row>
        <row r="22">
          <cell r="A22" t="str">
            <v>Finanzielle Unterstützung von studentischen Workshops, Exkursionen, Tagungen</v>
          </cell>
        </row>
        <row r="23">
          <cell r="A23" t="str">
            <v>Lehr- und Lernmaterialien für Studierende (z.B. Reader)</v>
          </cell>
        </row>
        <row r="24">
          <cell r="A24" t="str">
            <v>Verwaltungs-"Overhead"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zoomScaleNormal="100" workbookViewId="0">
      <pane ySplit="8" topLeftCell="A9" activePane="bottomLeft" state="frozen"/>
      <selection activeCell="B46" sqref="B46"/>
      <selection pane="bottomLeft" activeCell="H23" sqref="H23"/>
    </sheetView>
  </sheetViews>
  <sheetFormatPr baseColWidth="10" defaultColWidth="11.42578125" defaultRowHeight="12.75"/>
  <cols>
    <col min="1" max="1" width="39.140625" style="1" bestFit="1" customWidth="1"/>
    <col min="2" max="2" width="14" style="1" customWidth="1"/>
    <col min="3" max="3" width="14" style="3" customWidth="1"/>
    <col min="4" max="4" width="52.28515625" style="1" customWidth="1"/>
    <col min="5" max="5" width="66.140625" style="1" customWidth="1"/>
    <col min="6" max="6" width="11.7109375" style="1" bestFit="1" customWidth="1"/>
    <col min="7" max="16384" width="11.42578125" style="1"/>
  </cols>
  <sheetData>
    <row r="1" spans="1:7" ht="12.75" customHeight="1">
      <c r="A1" s="2" t="s">
        <v>0</v>
      </c>
      <c r="B1" s="104"/>
      <c r="C1" s="104"/>
      <c r="D1" s="104"/>
      <c r="E1" s="4"/>
    </row>
    <row r="2" spans="1:7" ht="12.75" customHeight="1">
      <c r="A2" s="2" t="s">
        <v>1</v>
      </c>
      <c r="B2" s="104"/>
      <c r="C2" s="104"/>
      <c r="D2" s="104"/>
      <c r="E2" s="8"/>
    </row>
    <row r="3" spans="1:7" ht="12.75" customHeight="1">
      <c r="A3" s="2" t="s">
        <v>104</v>
      </c>
      <c r="B3" s="104"/>
      <c r="C3" s="104"/>
      <c r="D3" s="104"/>
      <c r="E3" s="8"/>
    </row>
    <row r="4" spans="1:7" ht="12.75" customHeight="1">
      <c r="A4" s="2" t="s">
        <v>79</v>
      </c>
      <c r="B4" s="104"/>
      <c r="C4" s="104"/>
      <c r="D4" s="104"/>
      <c r="E4" s="9"/>
    </row>
    <row r="5" spans="1:7" ht="12.75" customHeight="1">
      <c r="A5" s="2" t="s">
        <v>2</v>
      </c>
      <c r="B5" s="104">
        <v>2023</v>
      </c>
      <c r="C5" s="104"/>
      <c r="D5" s="104"/>
      <c r="E5" s="9"/>
    </row>
    <row r="6" spans="1:7" ht="12.75" customHeight="1">
      <c r="A6" s="2"/>
      <c r="B6" s="105"/>
      <c r="C6" s="105"/>
      <c r="D6" s="105"/>
    </row>
    <row r="7" spans="1:7" ht="18.75" customHeight="1">
      <c r="A7" s="100" t="str">
        <f>"Tabellarischer Bericht zum Abfluss der Qualitätsverbesserungsmittel im Haushaltsjahr "&amp;B5</f>
        <v>Tabellarischer Bericht zum Abfluss der Qualitätsverbesserungsmittel im Haushaltsjahr 2023</v>
      </c>
      <c r="B7" s="101"/>
      <c r="C7" s="102"/>
      <c r="D7" s="102"/>
      <c r="E7" s="103"/>
    </row>
    <row r="8" spans="1:7" s="5" customFormat="1" ht="18.75" customHeight="1">
      <c r="A8" s="43" t="s">
        <v>25</v>
      </c>
      <c r="B8" s="44" t="s">
        <v>49</v>
      </c>
      <c r="C8" s="44" t="s">
        <v>50</v>
      </c>
      <c r="D8" s="45" t="s">
        <v>3</v>
      </c>
      <c r="E8" s="46" t="s">
        <v>84</v>
      </c>
      <c r="G8" s="10"/>
    </row>
    <row r="9" spans="1:7" s="15" customFormat="1">
      <c r="A9" s="11"/>
      <c r="B9" s="12"/>
      <c r="C9" s="12"/>
      <c r="D9" s="13"/>
      <c r="E9" s="14"/>
      <c r="G9" s="16"/>
    </row>
    <row r="10" spans="1:7" s="15" customFormat="1">
      <c r="A10" s="64" t="s">
        <v>22</v>
      </c>
      <c r="B10" s="63">
        <f>SUM(B11:B12)</f>
        <v>0</v>
      </c>
      <c r="C10" s="63">
        <f>SUM(C11:C12)</f>
        <v>0</v>
      </c>
      <c r="D10" s="17"/>
      <c r="E10" s="17"/>
    </row>
    <row r="11" spans="1:7" s="15" customFormat="1">
      <c r="A11" s="18" t="s">
        <v>19</v>
      </c>
      <c r="B11" s="19"/>
      <c r="C11" s="20">
        <v>0</v>
      </c>
      <c r="D11" s="21"/>
      <c r="E11" s="17"/>
    </row>
    <row r="12" spans="1:7" s="15" customFormat="1">
      <c r="A12" s="18" t="str">
        <f>"Zuweisung"&amp;" "&amp;B5</f>
        <v>Zuweisung 2023</v>
      </c>
      <c r="B12" s="20">
        <v>0</v>
      </c>
      <c r="C12" s="20">
        <f>B12</f>
        <v>0</v>
      </c>
      <c r="D12" s="22"/>
      <c r="E12" s="17"/>
    </row>
    <row r="13" spans="1:7" s="15" customFormat="1">
      <c r="A13" s="23"/>
      <c r="B13" s="24"/>
      <c r="C13" s="24"/>
      <c r="D13" s="17"/>
      <c r="E13" s="25"/>
    </row>
    <row r="14" spans="1:7" s="15" customFormat="1">
      <c r="A14" s="23"/>
      <c r="B14" s="24"/>
      <c r="C14" s="24"/>
      <c r="D14" s="17"/>
      <c r="E14" s="25"/>
    </row>
    <row r="15" spans="1:7" s="15" customFormat="1">
      <c r="A15" s="62" t="s">
        <v>23</v>
      </c>
      <c r="B15" s="63">
        <f>SUM(B17,B32,B41)</f>
        <v>0</v>
      </c>
      <c r="C15" s="63">
        <f>SUM(C17,C32,C41)</f>
        <v>0</v>
      </c>
      <c r="D15" s="21"/>
      <c r="E15" s="26"/>
      <c r="F15" s="27"/>
      <c r="G15" s="27"/>
    </row>
    <row r="16" spans="1:7" s="15" customFormat="1">
      <c r="A16" s="28"/>
      <c r="B16" s="29"/>
      <c r="C16" s="29"/>
      <c r="D16" s="21"/>
      <c r="E16" s="26"/>
    </row>
    <row r="17" spans="1:7" s="15" customFormat="1" ht="14.25">
      <c r="A17" s="47" t="s">
        <v>47</v>
      </c>
      <c r="B17" s="48">
        <f>B18+B25</f>
        <v>0</v>
      </c>
      <c r="C17" s="48">
        <f>C18+C25</f>
        <v>0</v>
      </c>
      <c r="D17" s="97" t="e">
        <f>C17/$C$15</f>
        <v>#DIV/0!</v>
      </c>
      <c r="E17" s="98"/>
      <c r="G17" s="27"/>
    </row>
    <row r="18" spans="1:7" s="15" customFormat="1" ht="25.5">
      <c r="A18" s="89" t="s">
        <v>103</v>
      </c>
      <c r="B18" s="90">
        <f>SUM(B19:B24)</f>
        <v>0</v>
      </c>
      <c r="C18" s="90">
        <f>SUM(C19:C24)</f>
        <v>0</v>
      </c>
      <c r="D18" s="95" t="e">
        <f>C18/$C$15</f>
        <v>#DIV/0!</v>
      </c>
      <c r="E18" s="26"/>
      <c r="G18" s="27"/>
    </row>
    <row r="19" spans="1:7" s="15" customFormat="1">
      <c r="A19" s="38"/>
      <c r="B19" s="30">
        <v>0</v>
      </c>
      <c r="C19" s="30">
        <v>0</v>
      </c>
      <c r="D19" s="26"/>
      <c r="E19" s="26"/>
      <c r="F19" s="42"/>
    </row>
    <row r="20" spans="1:7" s="15" customFormat="1">
      <c r="A20" s="38"/>
      <c r="B20" s="30">
        <v>0</v>
      </c>
      <c r="C20" s="31">
        <v>0</v>
      </c>
      <c r="D20" s="26"/>
      <c r="E20" s="26"/>
      <c r="F20" s="27"/>
      <c r="G20" s="27"/>
    </row>
    <row r="21" spans="1:7" s="15" customFormat="1">
      <c r="A21" s="38"/>
      <c r="B21" s="30">
        <v>0</v>
      </c>
      <c r="C21" s="31">
        <v>0</v>
      </c>
      <c r="D21" s="26"/>
      <c r="E21" s="26"/>
      <c r="F21" s="27"/>
      <c r="G21" s="27"/>
    </row>
    <row r="22" spans="1:7" s="15" customFormat="1">
      <c r="A22" s="38"/>
      <c r="B22" s="61">
        <v>0</v>
      </c>
      <c r="C22" s="20">
        <v>0</v>
      </c>
      <c r="D22" s="26"/>
      <c r="E22" s="26"/>
      <c r="G22" s="27"/>
    </row>
    <row r="23" spans="1:7" s="15" customFormat="1">
      <c r="A23" s="38"/>
      <c r="B23" s="61">
        <v>0</v>
      </c>
      <c r="C23" s="20">
        <v>0</v>
      </c>
      <c r="D23" s="26"/>
      <c r="E23" s="26"/>
      <c r="G23" s="27"/>
    </row>
    <row r="24" spans="1:7" s="15" customFormat="1">
      <c r="A24" s="38"/>
      <c r="B24" s="61"/>
      <c r="C24" s="20"/>
      <c r="D24" s="26"/>
      <c r="E24" s="26"/>
      <c r="G24" s="27"/>
    </row>
    <row r="25" spans="1:7" s="15" customFormat="1">
      <c r="A25" s="89" t="s">
        <v>82</v>
      </c>
      <c r="B25" s="90">
        <f>SUM(B26:B31)</f>
        <v>0</v>
      </c>
      <c r="C25" s="90">
        <f>SUM(C26:C31)</f>
        <v>0</v>
      </c>
      <c r="D25" s="95" t="e">
        <f>C25/$C$15</f>
        <v>#DIV/0!</v>
      </c>
      <c r="E25" s="26"/>
      <c r="G25" s="27"/>
    </row>
    <row r="26" spans="1:7" s="15" customFormat="1">
      <c r="A26" s="39"/>
      <c r="B26" s="30">
        <v>0</v>
      </c>
      <c r="C26" s="31">
        <v>0</v>
      </c>
      <c r="D26" s="26"/>
      <c r="E26" s="26"/>
      <c r="G26" s="27"/>
    </row>
    <row r="27" spans="1:7" s="15" customFormat="1">
      <c r="A27" s="39"/>
      <c r="B27" s="30">
        <v>0</v>
      </c>
      <c r="C27" s="31">
        <v>0</v>
      </c>
      <c r="D27" s="26"/>
      <c r="E27" s="26"/>
    </row>
    <row r="28" spans="1:7" s="15" customFormat="1">
      <c r="A28" s="39"/>
      <c r="B28" s="61">
        <v>0</v>
      </c>
      <c r="C28" s="20">
        <v>0</v>
      </c>
      <c r="D28" s="26"/>
      <c r="E28" s="26"/>
      <c r="G28" s="27"/>
    </row>
    <row r="29" spans="1:7" s="15" customFormat="1">
      <c r="A29" s="39"/>
      <c r="B29" s="61">
        <v>0</v>
      </c>
      <c r="C29" s="20">
        <v>0</v>
      </c>
      <c r="D29" s="26"/>
      <c r="E29" s="26"/>
    </row>
    <row r="30" spans="1:7" s="15" customFormat="1">
      <c r="A30" s="39"/>
      <c r="B30" s="88">
        <v>0</v>
      </c>
      <c r="C30" s="88">
        <v>0</v>
      </c>
      <c r="D30" s="26"/>
      <c r="E30" s="26"/>
    </row>
    <row r="31" spans="1:7" s="15" customFormat="1">
      <c r="A31" s="39"/>
      <c r="B31" s="88"/>
      <c r="C31" s="88"/>
      <c r="D31" s="26"/>
      <c r="E31" s="26"/>
    </row>
    <row r="32" spans="1:7" s="33" customFormat="1">
      <c r="A32" s="47" t="s">
        <v>18</v>
      </c>
      <c r="B32" s="65">
        <f>SUM(B33:B40)</f>
        <v>0</v>
      </c>
      <c r="C32" s="65">
        <f>SUM(C33:C40)</f>
        <v>0</v>
      </c>
      <c r="D32" s="97" t="e">
        <f>C32/$C$15</f>
        <v>#DIV/0!</v>
      </c>
      <c r="E32" s="98"/>
    </row>
    <row r="33" spans="1:7" s="15" customFormat="1">
      <c r="A33" s="39"/>
      <c r="B33" s="30">
        <v>0</v>
      </c>
      <c r="C33" s="31">
        <v>0</v>
      </c>
      <c r="D33" s="26"/>
      <c r="E33" s="26"/>
    </row>
    <row r="34" spans="1:7" s="15" customFormat="1">
      <c r="A34" s="39"/>
      <c r="B34" s="30">
        <v>0</v>
      </c>
      <c r="C34" s="31">
        <v>0</v>
      </c>
      <c r="D34" s="26"/>
      <c r="E34" s="26"/>
    </row>
    <row r="35" spans="1:7" s="15" customFormat="1">
      <c r="A35" s="39"/>
      <c r="B35" s="30">
        <v>0</v>
      </c>
      <c r="C35" s="31">
        <v>0</v>
      </c>
      <c r="D35" s="26"/>
      <c r="E35" s="26"/>
    </row>
    <row r="36" spans="1:7" s="15" customFormat="1">
      <c r="A36" s="39"/>
      <c r="B36" s="30">
        <v>0</v>
      </c>
      <c r="C36" s="31">
        <v>0</v>
      </c>
      <c r="D36" s="26"/>
      <c r="E36" s="26"/>
    </row>
    <row r="37" spans="1:7" s="15" customFormat="1">
      <c r="A37" s="39"/>
      <c r="B37" s="30">
        <v>0</v>
      </c>
      <c r="C37" s="31">
        <v>0</v>
      </c>
      <c r="D37" s="26"/>
      <c r="E37" s="26"/>
    </row>
    <row r="38" spans="1:7" s="15" customFormat="1">
      <c r="A38" s="39"/>
      <c r="B38" s="30">
        <v>0</v>
      </c>
      <c r="C38" s="31">
        <v>0</v>
      </c>
      <c r="D38" s="26"/>
      <c r="E38" s="26"/>
    </row>
    <row r="39" spans="1:7" s="15" customFormat="1">
      <c r="A39" s="39"/>
      <c r="B39" s="30">
        <v>0</v>
      </c>
      <c r="C39" s="31">
        <v>0</v>
      </c>
      <c r="D39" s="26"/>
      <c r="E39" s="26"/>
    </row>
    <row r="40" spans="1:7" s="15" customFormat="1">
      <c r="A40" s="39"/>
      <c r="B40" s="30"/>
      <c r="C40" s="31"/>
      <c r="D40" s="26"/>
      <c r="E40" s="26"/>
    </row>
    <row r="41" spans="1:7" s="15" customFormat="1">
      <c r="A41" s="47" t="s">
        <v>48</v>
      </c>
      <c r="B41" s="65">
        <f>SUM(B42:B44)</f>
        <v>0</v>
      </c>
      <c r="C41" s="65">
        <f>SUM(C42:C44)</f>
        <v>0</v>
      </c>
      <c r="D41" s="97" t="e">
        <f>C41/$C$15</f>
        <v>#DIV/0!</v>
      </c>
      <c r="E41" s="98"/>
    </row>
    <row r="42" spans="1:7" s="15" customFormat="1">
      <c r="A42" s="39"/>
      <c r="B42" s="32">
        <v>0</v>
      </c>
      <c r="C42" s="32">
        <v>0</v>
      </c>
      <c r="D42" s="26"/>
      <c r="E42" s="26"/>
    </row>
    <row r="43" spans="1:7" s="15" customFormat="1">
      <c r="A43" s="39"/>
      <c r="B43" s="32">
        <v>0</v>
      </c>
      <c r="C43" s="32">
        <v>0</v>
      </c>
      <c r="D43" s="26"/>
      <c r="E43" s="26"/>
    </row>
    <row r="44" spans="1:7" s="15" customFormat="1" ht="15">
      <c r="A44" s="40"/>
      <c r="B44" s="35"/>
      <c r="C44" s="35"/>
      <c r="D44" s="36"/>
      <c r="E44" s="37"/>
      <c r="G44" s="34"/>
    </row>
    <row r="45" spans="1:7" s="15" customFormat="1">
      <c r="A45" s="49" t="s">
        <v>26</v>
      </c>
      <c r="B45" s="50">
        <f>B12-B15</f>
        <v>0</v>
      </c>
      <c r="C45" s="51">
        <f>C12-C15</f>
        <v>0</v>
      </c>
      <c r="D45" s="52"/>
      <c r="E45" s="53"/>
    </row>
    <row r="46" spans="1:7" s="15" customFormat="1">
      <c r="A46" s="54" t="s">
        <v>24</v>
      </c>
      <c r="B46" s="55">
        <f>B11+B12-B15</f>
        <v>0</v>
      </c>
      <c r="C46" s="56">
        <f>C11+C12-C15</f>
        <v>0</v>
      </c>
      <c r="D46" s="57"/>
      <c r="E46" s="58"/>
    </row>
    <row r="47" spans="1:7" s="15" customFormat="1">
      <c r="A47" s="92" t="s">
        <v>83</v>
      </c>
      <c r="B47" s="93" t="e">
        <f>B18/B15</f>
        <v>#DIV/0!</v>
      </c>
      <c r="C47" s="94" t="e">
        <f>C18/C15</f>
        <v>#DIV/0!</v>
      </c>
      <c r="D47" s="59"/>
      <c r="E47" s="60"/>
    </row>
    <row r="48" spans="1:7" ht="15" customHeight="1">
      <c r="A48" s="41" t="s">
        <v>78</v>
      </c>
      <c r="B48" s="6"/>
    </row>
    <row r="49" spans="1:5">
      <c r="A49" s="6"/>
      <c r="B49" s="6"/>
    </row>
    <row r="51" spans="1:5">
      <c r="A51" s="4"/>
      <c r="B51" s="4"/>
    </row>
    <row r="52" spans="1:5">
      <c r="A52" s="4"/>
      <c r="B52" s="4"/>
    </row>
    <row r="53" spans="1:5" s="3" customFormat="1">
      <c r="A53" s="4"/>
      <c r="B53" s="4"/>
      <c r="D53" s="1"/>
      <c r="E53" s="1"/>
    </row>
    <row r="60" spans="1:5" s="3" customFormat="1">
      <c r="A60" s="4"/>
      <c r="B60" s="4"/>
      <c r="D60" s="1"/>
      <c r="E60" s="1"/>
    </row>
  </sheetData>
  <mergeCells count="7">
    <mergeCell ref="A7:E7"/>
    <mergeCell ref="B1:D1"/>
    <mergeCell ref="B2:D2"/>
    <mergeCell ref="B4:D4"/>
    <mergeCell ref="B5:D5"/>
    <mergeCell ref="B6:D6"/>
    <mergeCell ref="B3:D3"/>
  </mergeCells>
  <conditionalFormatting sqref="B45:C46">
    <cfRule type="cellIs" dxfId="3" priority="3" operator="lessThan">
      <formula>0</formula>
    </cfRule>
  </conditionalFormatting>
  <conditionalFormatting sqref="B47:C47">
    <cfRule type="cellIs" dxfId="2" priority="1" operator="lessThan">
      <formula>80%</formula>
    </cfRule>
  </conditionalFormatting>
  <printOptions horizontalCentered="1"/>
  <pageMargins left="0.35433070866141736" right="0.27559055118110237" top="0.39370078740157483" bottom="0.31496062992125984" header="0.31496062992125984" footer="0.23622047244094491"/>
  <pageSetup paperSize="9" scale="77" orientation="landscape" horizontalDpi="1200" verticalDpi="12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Anmerkung!$A$5:$A$6</xm:f>
          </x14:formula1>
          <xm:sqref>A19:A24</xm:sqref>
        </x14:dataValidation>
        <x14:dataValidation type="list" allowBlank="1" showInputMessage="1" showErrorMessage="1">
          <x14:formula1>
            <xm:f>Anmerkung!$A$15:$A$44</xm:f>
          </x14:formula1>
          <xm:sqref>E15:E44</xm:sqref>
        </x14:dataValidation>
        <x14:dataValidation type="list" allowBlank="1" showInputMessage="1" showErrorMessage="1">
          <x14:formula1>
            <xm:f>Anmerkung!$A$8:$A$12</xm:f>
          </x14:formula1>
          <xm:sqref>A26:A31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44"/>
  <sheetViews>
    <sheetView zoomScaleNormal="100" workbookViewId="0">
      <selection activeCell="E19" sqref="E19"/>
    </sheetView>
  </sheetViews>
  <sheetFormatPr baseColWidth="10" defaultColWidth="11.42578125" defaultRowHeight="12.75"/>
  <cols>
    <col min="1" max="1" width="78.42578125" style="7" customWidth="1"/>
    <col min="2" max="2" width="80" style="7" customWidth="1"/>
    <col min="3" max="16384" width="11.42578125" style="7"/>
  </cols>
  <sheetData>
    <row r="1" spans="1:6" ht="15.75">
      <c r="A1" s="66" t="s">
        <v>21</v>
      </c>
      <c r="B1" s="71"/>
    </row>
    <row r="2" spans="1:6" ht="18" customHeight="1">
      <c r="A2" s="71"/>
      <c r="B2" s="71"/>
    </row>
    <row r="3" spans="1:6" s="70" customFormat="1" ht="18" customHeight="1">
      <c r="A3" s="72" t="s">
        <v>13</v>
      </c>
      <c r="B3" s="79" t="s">
        <v>51</v>
      </c>
      <c r="C3" s="69"/>
      <c r="D3" s="69"/>
      <c r="E3" s="69"/>
      <c r="F3" s="69"/>
    </row>
    <row r="4" spans="1:6" s="67" customFormat="1" ht="16.5" customHeight="1">
      <c r="A4" s="75" t="s">
        <v>103</v>
      </c>
      <c r="B4" s="75" t="s">
        <v>87</v>
      </c>
    </row>
    <row r="5" spans="1:6">
      <c r="A5" s="77" t="s">
        <v>14</v>
      </c>
      <c r="B5" s="77" t="s">
        <v>85</v>
      </c>
    </row>
    <row r="6" spans="1:6">
      <c r="A6" s="77" t="s">
        <v>89</v>
      </c>
      <c r="B6" s="77" t="s">
        <v>86</v>
      </c>
    </row>
    <row r="7" spans="1:6" ht="16.5" customHeight="1">
      <c r="A7" s="76" t="s">
        <v>82</v>
      </c>
      <c r="B7" s="77"/>
    </row>
    <row r="8" spans="1:6">
      <c r="A8" s="77" t="s">
        <v>15</v>
      </c>
      <c r="B8" s="77" t="s">
        <v>97</v>
      </c>
    </row>
    <row r="9" spans="1:6">
      <c r="A9" s="77" t="s">
        <v>76</v>
      </c>
      <c r="B9" s="77" t="s">
        <v>98</v>
      </c>
    </row>
    <row r="10" spans="1:6">
      <c r="A10" s="77" t="s">
        <v>16</v>
      </c>
      <c r="B10" s="77" t="s">
        <v>99</v>
      </c>
    </row>
    <row r="11" spans="1:6">
      <c r="A11" s="77" t="s">
        <v>20</v>
      </c>
      <c r="B11" s="80" t="s">
        <v>100</v>
      </c>
    </row>
    <row r="12" spans="1:6">
      <c r="A12" s="78" t="s">
        <v>17</v>
      </c>
      <c r="B12" s="91" t="s">
        <v>88</v>
      </c>
    </row>
    <row r="13" spans="1:6" ht="18" customHeight="1">
      <c r="A13" s="68"/>
      <c r="B13" s="68"/>
    </row>
    <row r="14" spans="1:6" s="69" customFormat="1" ht="18" customHeight="1">
      <c r="A14" s="73" t="s">
        <v>101</v>
      </c>
      <c r="B14" s="74" t="s">
        <v>51</v>
      </c>
    </row>
    <row r="15" spans="1:6">
      <c r="A15" s="81" t="s">
        <v>43</v>
      </c>
      <c r="B15" s="82"/>
    </row>
    <row r="16" spans="1:6">
      <c r="A16" s="83" t="s">
        <v>44</v>
      </c>
      <c r="B16" s="84"/>
    </row>
    <row r="17" spans="1:2">
      <c r="A17" s="83" t="s">
        <v>45</v>
      </c>
      <c r="B17" s="84"/>
    </row>
    <row r="18" spans="1:2">
      <c r="A18" s="83" t="s">
        <v>46</v>
      </c>
      <c r="B18" s="84"/>
    </row>
    <row r="19" spans="1:2">
      <c r="A19" s="83" t="s">
        <v>4</v>
      </c>
      <c r="B19" s="84"/>
    </row>
    <row r="20" spans="1:2">
      <c r="A20" s="83" t="s">
        <v>5</v>
      </c>
      <c r="B20" s="84" t="s">
        <v>56</v>
      </c>
    </row>
    <row r="21" spans="1:2">
      <c r="A21" s="83" t="s">
        <v>27</v>
      </c>
      <c r="B21" s="84" t="s">
        <v>74</v>
      </c>
    </row>
    <row r="22" spans="1:2">
      <c r="A22" s="83" t="s">
        <v>6</v>
      </c>
      <c r="B22" s="84"/>
    </row>
    <row r="23" spans="1:2">
      <c r="A23" s="83" t="s">
        <v>28</v>
      </c>
      <c r="B23" s="84"/>
    </row>
    <row r="24" spans="1:2">
      <c r="A24" s="83" t="s">
        <v>29</v>
      </c>
      <c r="B24" s="85" t="s">
        <v>54</v>
      </c>
    </row>
    <row r="25" spans="1:2">
      <c r="A25" s="83" t="s">
        <v>7</v>
      </c>
      <c r="B25" s="84"/>
    </row>
    <row r="26" spans="1:2">
      <c r="A26" s="83" t="s">
        <v>30</v>
      </c>
      <c r="B26" s="84" t="s">
        <v>52</v>
      </c>
    </row>
    <row r="27" spans="1:2">
      <c r="A27" s="83" t="s">
        <v>8</v>
      </c>
      <c r="B27" s="84"/>
    </row>
    <row r="28" spans="1:2">
      <c r="A28" s="83" t="s">
        <v>31</v>
      </c>
      <c r="B28" s="84" t="s">
        <v>57</v>
      </c>
    </row>
    <row r="29" spans="1:2">
      <c r="A29" s="83" t="s">
        <v>9</v>
      </c>
      <c r="B29" s="84"/>
    </row>
    <row r="30" spans="1:2">
      <c r="A30" s="83" t="s">
        <v>32</v>
      </c>
      <c r="B30" s="84"/>
    </row>
    <row r="31" spans="1:2">
      <c r="A31" s="83" t="s">
        <v>10</v>
      </c>
      <c r="B31" s="84" t="s">
        <v>53</v>
      </c>
    </row>
    <row r="32" spans="1:2">
      <c r="A32" s="83" t="s">
        <v>11</v>
      </c>
      <c r="B32" s="84"/>
    </row>
    <row r="33" spans="1:6">
      <c r="A33" s="83" t="s">
        <v>33</v>
      </c>
      <c r="B33" s="84"/>
    </row>
    <row r="34" spans="1:6">
      <c r="A34" s="83" t="s">
        <v>34</v>
      </c>
      <c r="B34" s="84"/>
      <c r="C34" s="67"/>
      <c r="D34" s="67"/>
      <c r="E34" s="67"/>
      <c r="F34" s="67"/>
    </row>
    <row r="35" spans="1:6" s="67" customFormat="1">
      <c r="A35" s="83" t="s">
        <v>35</v>
      </c>
      <c r="B35" s="84" t="s">
        <v>58</v>
      </c>
      <c r="C35" s="7"/>
      <c r="D35" s="7"/>
      <c r="E35" s="7"/>
      <c r="F35" s="7"/>
    </row>
    <row r="36" spans="1:6">
      <c r="A36" s="83" t="s">
        <v>12</v>
      </c>
      <c r="B36" s="84"/>
    </row>
    <row r="37" spans="1:6">
      <c r="A37" s="83" t="s">
        <v>36</v>
      </c>
      <c r="B37" s="84"/>
    </row>
    <row r="38" spans="1:6">
      <c r="A38" s="83" t="s">
        <v>37</v>
      </c>
      <c r="B38" s="84" t="s">
        <v>55</v>
      </c>
    </row>
    <row r="39" spans="1:6">
      <c r="A39" s="83" t="s">
        <v>38</v>
      </c>
      <c r="B39" s="84"/>
    </row>
    <row r="40" spans="1:6">
      <c r="A40" s="83" t="s">
        <v>39</v>
      </c>
      <c r="B40" s="85" t="s">
        <v>54</v>
      </c>
    </row>
    <row r="41" spans="1:6">
      <c r="A41" s="83" t="s">
        <v>40</v>
      </c>
      <c r="B41" s="85" t="s">
        <v>54</v>
      </c>
    </row>
    <row r="42" spans="1:6">
      <c r="A42" s="83" t="s">
        <v>41</v>
      </c>
      <c r="B42" s="85" t="s">
        <v>54</v>
      </c>
    </row>
    <row r="43" spans="1:6">
      <c r="A43" s="83" t="s">
        <v>42</v>
      </c>
      <c r="B43" s="84"/>
    </row>
    <row r="44" spans="1:6">
      <c r="A44" s="86" t="s">
        <v>77</v>
      </c>
      <c r="B44" s="87"/>
    </row>
  </sheetData>
  <customSheetViews>
    <customSheetView guid="{7F36C215-38C7-44BE-964D-64528790B099}">
      <selection activeCell="B3" sqref="B3:B9"/>
      <pageMargins left="0.7" right="0.7" top="0.78740157499999996" bottom="0.78740157499999996" header="0.3" footer="0.3"/>
      <pageSetup paperSize="9" orientation="portrait" horizontalDpi="0" verticalDpi="0" r:id="rId1"/>
    </customSheetView>
  </customSheetViews>
  <pageMargins left="0.42" right="0.33" top="0.78740157480314965" bottom="0.78740157480314965" header="0.31496062992125984" footer="0.31496062992125984"/>
  <pageSetup paperSize="9" scale="82" orientation="landscape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G59"/>
  <sheetViews>
    <sheetView zoomScaleNormal="100" workbookViewId="0">
      <pane ySplit="7" topLeftCell="A8" activePane="bottomLeft" state="frozen"/>
      <selection activeCell="B46" sqref="B46"/>
      <selection pane="bottomLeft" activeCell="D51" sqref="D51"/>
    </sheetView>
  </sheetViews>
  <sheetFormatPr baseColWidth="10" defaultColWidth="11.42578125" defaultRowHeight="12.75"/>
  <cols>
    <col min="1" max="1" width="39.140625" style="1" bestFit="1" customWidth="1"/>
    <col min="2" max="2" width="14" style="1" customWidth="1"/>
    <col min="3" max="3" width="14" style="3" customWidth="1"/>
    <col min="4" max="4" width="52.28515625" style="1" customWidth="1"/>
    <col min="5" max="5" width="66.140625" style="1" customWidth="1"/>
    <col min="6" max="6" width="11.7109375" style="1" bestFit="1" customWidth="1"/>
    <col min="7" max="16384" width="11.42578125" style="1"/>
  </cols>
  <sheetData>
    <row r="1" spans="1:7" ht="12.75" customHeight="1">
      <c r="A1" s="2" t="s">
        <v>0</v>
      </c>
      <c r="B1" s="104" t="s">
        <v>59</v>
      </c>
      <c r="C1" s="104"/>
      <c r="D1" s="104"/>
      <c r="E1" s="4"/>
    </row>
    <row r="2" spans="1:7" ht="12.75" customHeight="1">
      <c r="A2" s="2" t="s">
        <v>1</v>
      </c>
      <c r="B2" s="104" t="s">
        <v>60</v>
      </c>
      <c r="C2" s="104"/>
      <c r="D2" s="104"/>
      <c r="E2" s="8"/>
    </row>
    <row r="3" spans="1:7" ht="12.75" customHeight="1">
      <c r="A3" s="2" t="s">
        <v>79</v>
      </c>
      <c r="B3" s="104" t="s">
        <v>102</v>
      </c>
      <c r="C3" s="104"/>
      <c r="D3" s="104"/>
      <c r="E3" s="9"/>
    </row>
    <row r="4" spans="1:7" ht="12.75" customHeight="1">
      <c r="A4" s="2" t="s">
        <v>2</v>
      </c>
      <c r="B4" s="104">
        <v>2021</v>
      </c>
      <c r="C4" s="104"/>
      <c r="D4" s="104"/>
      <c r="E4" s="9"/>
    </row>
    <row r="5" spans="1:7" ht="12.75" customHeight="1">
      <c r="A5" s="2"/>
      <c r="B5" s="105"/>
      <c r="C5" s="105"/>
      <c r="D5" s="105"/>
    </row>
    <row r="6" spans="1:7" ht="18.75" customHeight="1">
      <c r="A6" s="100" t="str">
        <f>"Tabellarischer Bericht zum Abfluss der Qualitätsverbesserungsmittel im Haushaltsjahr "&amp;B4</f>
        <v>Tabellarischer Bericht zum Abfluss der Qualitätsverbesserungsmittel im Haushaltsjahr 2021</v>
      </c>
      <c r="B6" s="101"/>
      <c r="C6" s="102"/>
      <c r="D6" s="102"/>
      <c r="E6" s="103"/>
    </row>
    <row r="7" spans="1:7" s="5" customFormat="1" ht="18.75" customHeight="1">
      <c r="A7" s="43" t="s">
        <v>25</v>
      </c>
      <c r="B7" s="44" t="s">
        <v>49</v>
      </c>
      <c r="C7" s="44" t="s">
        <v>50</v>
      </c>
      <c r="D7" s="45" t="s">
        <v>3</v>
      </c>
      <c r="E7" s="46" t="s">
        <v>84</v>
      </c>
      <c r="G7" s="10"/>
    </row>
    <row r="8" spans="1:7" s="15" customFormat="1">
      <c r="A8" s="11"/>
      <c r="B8" s="12"/>
      <c r="C8" s="12"/>
      <c r="D8" s="13"/>
      <c r="E8" s="14"/>
      <c r="G8" s="16"/>
    </row>
    <row r="9" spans="1:7" s="15" customFormat="1">
      <c r="A9" s="64" t="s">
        <v>22</v>
      </c>
      <c r="B9" s="63">
        <f>SUM(B10:B11)</f>
        <v>120000</v>
      </c>
      <c r="C9" s="63">
        <f>SUM(C10:C11)</f>
        <v>124000</v>
      </c>
      <c r="D9" s="17"/>
      <c r="E9" s="17"/>
    </row>
    <row r="10" spans="1:7" s="15" customFormat="1">
      <c r="A10" s="18" t="s">
        <v>19</v>
      </c>
      <c r="B10" s="19"/>
      <c r="C10" s="20">
        <v>4000</v>
      </c>
      <c r="D10" s="21"/>
      <c r="E10" s="17"/>
    </row>
    <row r="11" spans="1:7" s="15" customFormat="1">
      <c r="A11" s="18" t="str">
        <f>"Zuweisung"&amp;" "&amp;B4</f>
        <v>Zuweisung 2021</v>
      </c>
      <c r="B11" s="20">
        <v>120000</v>
      </c>
      <c r="C11" s="20">
        <f>B11</f>
        <v>120000</v>
      </c>
      <c r="D11" s="22"/>
      <c r="E11" s="17"/>
    </row>
    <row r="12" spans="1:7" s="15" customFormat="1">
      <c r="A12" s="23"/>
      <c r="B12" s="24"/>
      <c r="C12" s="24"/>
      <c r="D12" s="17"/>
      <c r="E12" s="25"/>
    </row>
    <row r="13" spans="1:7" s="15" customFormat="1">
      <c r="A13" s="23"/>
      <c r="B13" s="24"/>
      <c r="C13" s="24"/>
      <c r="D13" s="17"/>
      <c r="E13" s="25"/>
    </row>
    <row r="14" spans="1:7" s="15" customFormat="1">
      <c r="A14" s="62" t="s">
        <v>23</v>
      </c>
      <c r="B14" s="63">
        <f>SUM(B16,B32,B41)</f>
        <v>119400</v>
      </c>
      <c r="C14" s="63">
        <f>SUM(C16,C32,C41)</f>
        <v>123100</v>
      </c>
      <c r="D14" s="96"/>
      <c r="E14" s="26"/>
      <c r="F14" s="27"/>
      <c r="G14" s="27"/>
    </row>
    <row r="15" spans="1:7" s="15" customFormat="1">
      <c r="A15" s="28"/>
      <c r="B15" s="29"/>
      <c r="C15" s="29"/>
      <c r="D15" s="21"/>
      <c r="E15" s="26"/>
    </row>
    <row r="16" spans="1:7" s="15" customFormat="1" ht="14.25">
      <c r="A16" s="47" t="s">
        <v>47</v>
      </c>
      <c r="B16" s="48">
        <f>B17+B24</f>
        <v>111250</v>
      </c>
      <c r="C16" s="48">
        <f>C17+C24</f>
        <v>114950</v>
      </c>
      <c r="D16" s="97">
        <f>C16/$C$14</f>
        <v>0.9337936636880585</v>
      </c>
      <c r="E16" s="98"/>
      <c r="G16" s="27"/>
    </row>
    <row r="17" spans="1:7" s="15" customFormat="1" ht="25.5">
      <c r="A17" s="89" t="s">
        <v>103</v>
      </c>
      <c r="B17" s="90">
        <f>SUM(B18:B23)</f>
        <v>104950</v>
      </c>
      <c r="C17" s="90">
        <f>SUM(C18:C23)</f>
        <v>108700</v>
      </c>
      <c r="D17" s="95">
        <f>C17/$C$14</f>
        <v>0.8830219333874898</v>
      </c>
      <c r="E17" s="26"/>
      <c r="G17" s="27"/>
    </row>
    <row r="18" spans="1:7" s="15" customFormat="1">
      <c r="A18" s="38" t="s">
        <v>14</v>
      </c>
      <c r="B18" s="30">
        <v>80000</v>
      </c>
      <c r="C18" s="30">
        <v>81500</v>
      </c>
      <c r="D18" s="26" t="s">
        <v>96</v>
      </c>
      <c r="E18" s="26" t="s">
        <v>43</v>
      </c>
      <c r="F18" s="42"/>
    </row>
    <row r="19" spans="1:7" s="15" customFormat="1">
      <c r="A19" s="38" t="s">
        <v>14</v>
      </c>
      <c r="B19" s="30">
        <v>19450</v>
      </c>
      <c r="C19" s="31">
        <v>22200</v>
      </c>
      <c r="D19" s="26" t="s">
        <v>95</v>
      </c>
      <c r="E19" s="26" t="s">
        <v>44</v>
      </c>
      <c r="F19" s="27"/>
      <c r="G19" s="27"/>
    </row>
    <row r="20" spans="1:7" s="15" customFormat="1">
      <c r="A20" s="38" t="s">
        <v>14</v>
      </c>
      <c r="B20" s="30">
        <v>2000</v>
      </c>
      <c r="C20" s="31">
        <v>2000</v>
      </c>
      <c r="D20" s="26" t="s">
        <v>93</v>
      </c>
      <c r="E20" s="26" t="s">
        <v>27</v>
      </c>
      <c r="F20" s="27"/>
      <c r="G20" s="27"/>
    </row>
    <row r="21" spans="1:7" s="15" customFormat="1">
      <c r="A21" s="38" t="s">
        <v>89</v>
      </c>
      <c r="B21" s="61">
        <v>3500</v>
      </c>
      <c r="C21" s="20">
        <v>3000</v>
      </c>
      <c r="D21" s="26" t="s">
        <v>67</v>
      </c>
      <c r="E21" s="26" t="s">
        <v>30</v>
      </c>
      <c r="G21" s="27"/>
    </row>
    <row r="22" spans="1:7" s="15" customFormat="1">
      <c r="A22" s="38"/>
      <c r="B22" s="61"/>
      <c r="C22" s="20"/>
      <c r="D22" s="26"/>
      <c r="E22" s="26"/>
      <c r="G22" s="27"/>
    </row>
    <row r="23" spans="1:7" s="15" customFormat="1">
      <c r="A23" s="38"/>
      <c r="B23" s="61"/>
      <c r="C23" s="20"/>
      <c r="D23" s="26"/>
      <c r="E23" s="26"/>
      <c r="G23" s="27"/>
    </row>
    <row r="24" spans="1:7" s="15" customFormat="1">
      <c r="A24" s="89" t="s">
        <v>82</v>
      </c>
      <c r="B24" s="90">
        <f>SUM(B25:B31)</f>
        <v>6300</v>
      </c>
      <c r="C24" s="90">
        <f>SUM(C25:C31)</f>
        <v>6250</v>
      </c>
      <c r="D24" s="95">
        <f>C24/$C$14</f>
        <v>5.077173030056864E-2</v>
      </c>
      <c r="E24" s="26"/>
      <c r="G24" s="27"/>
    </row>
    <row r="25" spans="1:7" s="15" customFormat="1">
      <c r="A25" s="39" t="s">
        <v>15</v>
      </c>
      <c r="B25" s="30">
        <v>1200</v>
      </c>
      <c r="C25" s="31">
        <v>1300</v>
      </c>
      <c r="D25" s="26" t="s">
        <v>81</v>
      </c>
      <c r="E25" s="26" t="s">
        <v>4</v>
      </c>
      <c r="G25" s="27"/>
    </row>
    <row r="26" spans="1:7" s="15" customFormat="1">
      <c r="A26" s="39" t="s">
        <v>76</v>
      </c>
      <c r="B26" s="30">
        <v>1500</v>
      </c>
      <c r="C26" s="31">
        <v>1400</v>
      </c>
      <c r="D26" s="26" t="s">
        <v>80</v>
      </c>
      <c r="E26" s="26" t="s">
        <v>4</v>
      </c>
    </row>
    <row r="27" spans="1:7" s="15" customFormat="1">
      <c r="A27" s="39" t="s">
        <v>16</v>
      </c>
      <c r="B27" s="30">
        <v>1000</v>
      </c>
      <c r="C27" s="31">
        <v>950</v>
      </c>
      <c r="D27" s="26" t="s">
        <v>61</v>
      </c>
      <c r="E27" s="26" t="s">
        <v>4</v>
      </c>
    </row>
    <row r="28" spans="1:7" s="15" customFormat="1">
      <c r="A28" s="39" t="s">
        <v>20</v>
      </c>
      <c r="B28" s="61">
        <v>1600</v>
      </c>
      <c r="C28" s="20">
        <v>1600</v>
      </c>
      <c r="D28" s="26" t="s">
        <v>62</v>
      </c>
      <c r="E28" s="26" t="s">
        <v>45</v>
      </c>
      <c r="G28" s="27"/>
    </row>
    <row r="29" spans="1:7" s="15" customFormat="1">
      <c r="A29" s="39" t="s">
        <v>17</v>
      </c>
      <c r="B29" s="61">
        <v>1000</v>
      </c>
      <c r="C29" s="20">
        <v>1000</v>
      </c>
      <c r="D29" s="26" t="s">
        <v>94</v>
      </c>
      <c r="E29" s="26" t="s">
        <v>46</v>
      </c>
    </row>
    <row r="30" spans="1:7" s="15" customFormat="1">
      <c r="A30" s="39"/>
      <c r="B30" s="88"/>
      <c r="C30" s="88"/>
      <c r="D30" s="26"/>
      <c r="E30" s="26"/>
    </row>
    <row r="31" spans="1:7" s="15" customFormat="1">
      <c r="A31" s="39"/>
      <c r="B31" s="88"/>
      <c r="C31" s="88"/>
      <c r="D31" s="26"/>
      <c r="E31" s="26"/>
    </row>
    <row r="32" spans="1:7" s="33" customFormat="1">
      <c r="A32" s="47" t="s">
        <v>18</v>
      </c>
      <c r="B32" s="65">
        <f>SUM(B33:B40)</f>
        <v>7400</v>
      </c>
      <c r="C32" s="65">
        <f>SUM(C33:C40)</f>
        <v>7350</v>
      </c>
      <c r="D32" s="97">
        <f>C32/$C$14</f>
        <v>5.9707554833468728E-2</v>
      </c>
      <c r="E32" s="98"/>
    </row>
    <row r="33" spans="1:7" s="15" customFormat="1">
      <c r="A33" s="39" t="s">
        <v>64</v>
      </c>
      <c r="B33" s="30">
        <v>2000</v>
      </c>
      <c r="C33" s="31">
        <v>1900</v>
      </c>
      <c r="D33" s="26" t="s">
        <v>68</v>
      </c>
      <c r="E33" s="26" t="s">
        <v>37</v>
      </c>
    </row>
    <row r="34" spans="1:7" s="15" customFormat="1">
      <c r="A34" s="39" t="s">
        <v>92</v>
      </c>
      <c r="B34" s="30">
        <v>2100</v>
      </c>
      <c r="C34" s="31">
        <v>2500</v>
      </c>
      <c r="D34" s="26" t="s">
        <v>91</v>
      </c>
      <c r="E34" s="26" t="s">
        <v>5</v>
      </c>
    </row>
    <row r="35" spans="1:7" s="15" customFormat="1">
      <c r="A35" s="39" t="s">
        <v>65</v>
      </c>
      <c r="B35" s="30">
        <v>1200</v>
      </c>
      <c r="C35" s="31">
        <v>1340</v>
      </c>
      <c r="D35" s="26" t="s">
        <v>66</v>
      </c>
      <c r="E35" s="26" t="s">
        <v>37</v>
      </c>
    </row>
    <row r="36" spans="1:7" s="15" customFormat="1">
      <c r="A36" s="39" t="s">
        <v>70</v>
      </c>
      <c r="B36" s="30">
        <v>0</v>
      </c>
      <c r="C36" s="31">
        <v>15</v>
      </c>
      <c r="D36" s="26" t="s">
        <v>72</v>
      </c>
      <c r="E36" s="26" t="s">
        <v>38</v>
      </c>
    </row>
    <row r="37" spans="1:7" s="15" customFormat="1">
      <c r="A37" s="39" t="s">
        <v>71</v>
      </c>
      <c r="B37" s="30">
        <v>1600</v>
      </c>
      <c r="C37" s="31">
        <v>1595</v>
      </c>
      <c r="D37" s="26" t="s">
        <v>73</v>
      </c>
      <c r="E37" s="26" t="s">
        <v>31</v>
      </c>
    </row>
    <row r="38" spans="1:7" s="15" customFormat="1">
      <c r="A38" s="39" t="s">
        <v>63</v>
      </c>
      <c r="B38" s="30">
        <v>500</v>
      </c>
      <c r="C38" s="31">
        <v>0</v>
      </c>
      <c r="D38" s="26" t="s">
        <v>69</v>
      </c>
      <c r="E38" s="26" t="s">
        <v>36</v>
      </c>
    </row>
    <row r="39" spans="1:7" s="15" customFormat="1">
      <c r="A39" s="39"/>
      <c r="B39" s="30"/>
      <c r="C39" s="31"/>
      <c r="D39" s="26"/>
      <c r="E39" s="26"/>
    </row>
    <row r="40" spans="1:7" s="15" customFormat="1">
      <c r="A40" s="39"/>
      <c r="B40" s="30"/>
      <c r="C40" s="31"/>
      <c r="D40" s="26"/>
      <c r="E40" s="26"/>
    </row>
    <row r="41" spans="1:7" s="15" customFormat="1">
      <c r="A41" s="47" t="s">
        <v>48</v>
      </c>
      <c r="B41" s="65">
        <f>SUM(B42:B43)</f>
        <v>750</v>
      </c>
      <c r="C41" s="65">
        <f>SUM(C42:C43)</f>
        <v>800</v>
      </c>
      <c r="D41" s="97">
        <f>C41/$C$14</f>
        <v>6.498781478472786E-3</v>
      </c>
      <c r="E41" s="98"/>
    </row>
    <row r="42" spans="1:7" s="15" customFormat="1">
      <c r="A42" s="39" t="s">
        <v>75</v>
      </c>
      <c r="B42" s="32">
        <v>750</v>
      </c>
      <c r="C42" s="32">
        <v>800</v>
      </c>
      <c r="D42" s="26" t="s">
        <v>90</v>
      </c>
      <c r="E42" s="26" t="s">
        <v>33</v>
      </c>
    </row>
    <row r="43" spans="1:7" s="15" customFormat="1" ht="15">
      <c r="A43" s="40"/>
      <c r="B43" s="35"/>
      <c r="C43" s="35"/>
      <c r="D43" s="36"/>
      <c r="E43" s="37"/>
      <c r="G43" s="34"/>
    </row>
    <row r="44" spans="1:7" s="15" customFormat="1">
      <c r="A44" s="49" t="s">
        <v>26</v>
      </c>
      <c r="B44" s="50">
        <f>B11-B14</f>
        <v>600</v>
      </c>
      <c r="C44" s="51">
        <f>C11-C14</f>
        <v>-3100</v>
      </c>
      <c r="D44" s="52"/>
      <c r="E44" s="53"/>
    </row>
    <row r="45" spans="1:7" s="15" customFormat="1">
      <c r="A45" s="54" t="s">
        <v>24</v>
      </c>
      <c r="B45" s="55">
        <f>B10+B11-B14</f>
        <v>600</v>
      </c>
      <c r="C45" s="56">
        <f>C10+C11-C14</f>
        <v>900</v>
      </c>
      <c r="D45" s="57"/>
      <c r="E45" s="58"/>
    </row>
    <row r="46" spans="1:7" s="15" customFormat="1">
      <c r="A46" s="92" t="s">
        <v>83</v>
      </c>
      <c r="B46" s="93">
        <f>B17/B14</f>
        <v>0.87897822445561136</v>
      </c>
      <c r="C46" s="94">
        <f>C17/C14</f>
        <v>0.8830219333874898</v>
      </c>
      <c r="D46" s="99"/>
      <c r="E46" s="60"/>
    </row>
    <row r="47" spans="1:7" ht="15" customHeight="1">
      <c r="A47" s="41" t="s">
        <v>78</v>
      </c>
      <c r="B47" s="6"/>
    </row>
    <row r="48" spans="1:7">
      <c r="A48" s="6"/>
      <c r="B48" s="6"/>
    </row>
    <row r="50" spans="1:5">
      <c r="A50" s="4"/>
      <c r="B50" s="4"/>
    </row>
    <row r="51" spans="1:5">
      <c r="A51" s="4"/>
      <c r="B51" s="4"/>
    </row>
    <row r="52" spans="1:5" s="3" customFormat="1">
      <c r="A52" s="4"/>
      <c r="B52" s="4"/>
      <c r="D52" s="1"/>
      <c r="E52" s="1"/>
    </row>
    <row r="59" spans="1:5" s="3" customFormat="1">
      <c r="A59" s="4"/>
      <c r="B59" s="4"/>
      <c r="D59" s="1"/>
      <c r="E59" s="1"/>
    </row>
  </sheetData>
  <mergeCells count="6">
    <mergeCell ref="A6:E6"/>
    <mergeCell ref="B1:D1"/>
    <mergeCell ref="B2:D2"/>
    <mergeCell ref="B3:D3"/>
    <mergeCell ref="B4:D4"/>
    <mergeCell ref="B5:D5"/>
  </mergeCells>
  <conditionalFormatting sqref="B46:C46">
    <cfRule type="cellIs" dxfId="1" priority="5" operator="lessThan">
      <formula>80%</formula>
    </cfRule>
  </conditionalFormatting>
  <conditionalFormatting sqref="B44:C45">
    <cfRule type="cellIs" dxfId="0" priority="4" operator="lessThan">
      <formula>0</formula>
    </cfRule>
  </conditionalFormatting>
  <printOptions horizontalCentered="1"/>
  <pageMargins left="0.35433070866141736" right="0.27559055118110237" top="0.39370078740157483" bottom="0.31496062992125984" header="0.31496062992125984" footer="0.23622047244094491"/>
  <pageSetup paperSize="9" scale="81" orientation="landscape" horizontalDpi="1200" verticalDpi="1200" r:id="rId1"/>
  <headerFooter alignWithMargins="0"/>
  <ignoredErrors>
    <ignoredError sqref="B32:D32 B24:D24 B16:D17 B41:D41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Anmerkung!$A$5:$A$6</xm:f>
          </x14:formula1>
          <xm:sqref>A18:A23</xm:sqref>
        </x14:dataValidation>
        <x14:dataValidation type="list" allowBlank="1" showInputMessage="1" showErrorMessage="1">
          <x14:formula1>
            <xm:f>Anmerkung!$A$8:$A$12</xm:f>
          </x14:formula1>
          <xm:sqref>A25:A31</xm:sqref>
        </x14:dataValidation>
        <x14:dataValidation type="list" allowBlank="1" showInputMessage="1" showErrorMessage="1">
          <x14:formula1>
            <xm:f>Anmerkung!$A$15:$A$44</xm:f>
          </x14:formula1>
          <xm:sqref>E14:E43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Tabellarischer Bericht</vt:lpstr>
      <vt:lpstr>Anmerkung</vt:lpstr>
      <vt:lpstr>Beispiel</vt:lpstr>
      <vt:lpstr>Ausgabenart</vt:lpstr>
      <vt:lpstr>Beispiel!Druckbereich</vt:lpstr>
      <vt:lpstr>'Tabellarischer Bericht'!Druckbereich</vt:lpstr>
      <vt:lpstr>Verwendung</vt:lpstr>
    </vt:vector>
  </TitlesOfParts>
  <Company>Universität Paderborn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Busch, Janina</dc:creator>
  <cp:lastModifiedBy>Götte, Britta</cp:lastModifiedBy>
  <cp:lastPrinted>2021-05-11T06:51:15Z</cp:lastPrinted>
  <dcterms:created xsi:type="dcterms:W3CDTF">2014-07-29T12:03:34Z</dcterms:created>
  <dcterms:modified xsi:type="dcterms:W3CDTF">2023-09-06T11:51:18Z</dcterms:modified>
</cp:coreProperties>
</file>